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3.xml" ContentType="application/vnd.openxmlformats-officedocument.drawingml.chart+xml"/>
  <Override PartName="/xl/drawings/drawing13.xml" ContentType="application/vnd.openxmlformats-officedocument.drawingml.chartshapes+xml"/>
  <Override PartName="/xl/charts/chart4.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midmpwc\Desktop\latest stats\"/>
    </mc:Choice>
  </mc:AlternateContent>
  <bookViews>
    <workbookView xWindow="1605" yWindow="495" windowWidth="35325" windowHeight="19740" tabRatio="709"/>
  </bookViews>
  <sheets>
    <sheet name="Index" sheetId="2" r:id="rId1"/>
    <sheet name="Value by Region by LGA" sheetId="1" r:id="rId2"/>
    <sheet name="Value by Region by Commodity" sheetId="3" r:id="rId3"/>
    <sheet name="Royalties by Region" sheetId="17" r:id="rId4"/>
    <sheet name="Gold Prod. By Mineral Field" sheetId="15" r:id="rId5"/>
    <sheet name="Min. Emp. by Region by LGA CY" sheetId="13" r:id="rId6"/>
    <sheet name="Min. Emp. by Region by LGA FY" sheetId="14" r:id="rId7"/>
    <sheet name="Mining Tenements in Force" sheetId="5" r:id="rId8"/>
    <sheet name="Petroleum Titles in Force" sheetId="6" r:id="rId9"/>
    <sheet name="Mining Tenement Activity" sheetId="9" r:id="rId10"/>
  </sheets>
  <definedNames>
    <definedName name="_xlnm._FilterDatabase" localSheetId="2" hidden="1">'Value by Region by Commodity'!$K$5:$K$66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49" i="3" l="1"/>
  <c r="AK10" i="15" l="1"/>
  <c r="N12" i="14" l="1"/>
  <c r="O12" i="14"/>
  <c r="P12" i="14"/>
  <c r="Q12" i="14"/>
  <c r="R12" i="14"/>
  <c r="S12" i="14"/>
  <c r="T12" i="14"/>
  <c r="U12" i="14"/>
  <c r="V12" i="14"/>
  <c r="C12" i="14"/>
  <c r="D12" i="14"/>
  <c r="E12" i="14"/>
  <c r="F12" i="14"/>
  <c r="G12" i="14"/>
  <c r="H12" i="14"/>
  <c r="I12" i="14"/>
  <c r="J12" i="14"/>
  <c r="K12" i="14"/>
  <c r="L12" i="14"/>
  <c r="M12" i="14"/>
  <c r="B12" i="14"/>
  <c r="B47" i="14" l="1"/>
  <c r="C47" i="14"/>
  <c r="D47" i="14"/>
  <c r="E47" i="14"/>
  <c r="F47" i="14"/>
  <c r="G47" i="14"/>
  <c r="H47" i="14"/>
  <c r="I47" i="14"/>
  <c r="J47" i="14"/>
  <c r="K47" i="14"/>
  <c r="L47" i="14"/>
  <c r="M47" i="14"/>
  <c r="N47" i="14"/>
  <c r="O47" i="14"/>
  <c r="AI34" i="15" l="1"/>
  <c r="AI35" i="15" s="1"/>
  <c r="B34" i="17" l="1"/>
  <c r="C34" i="17" s="1"/>
  <c r="C33" i="17"/>
  <c r="C32" i="17"/>
  <c r="C31" i="17"/>
  <c r="C30" i="17"/>
  <c r="C29" i="17"/>
  <c r="C28" i="17"/>
  <c r="C27" i="17"/>
  <c r="C26" i="17"/>
  <c r="C25" i="17"/>
  <c r="C24" i="17"/>
  <c r="D31" i="17" l="1"/>
  <c r="D24" i="17"/>
  <c r="D32" i="17"/>
  <c r="D25" i="17"/>
  <c r="D33" i="17"/>
  <c r="D28" i="17"/>
  <c r="D34" i="17"/>
  <c r="D30" i="17"/>
  <c r="D26" i="17"/>
  <c r="D27" i="17"/>
  <c r="D29" i="17"/>
  <c r="AK11" i="15" l="1"/>
  <c r="AK28" i="15" l="1"/>
  <c r="AK21" i="15"/>
  <c r="AK17" i="15"/>
  <c r="E48" i="1" l="1"/>
  <c r="T34" i="15" l="1"/>
  <c r="T35" i="15" s="1"/>
  <c r="AJ34" i="15" l="1"/>
  <c r="AJ35" i="15" s="1"/>
  <c r="C18" i="17" l="1"/>
  <c r="V120" i="14" l="1"/>
  <c r="C14" i="17" l="1"/>
  <c r="C15" i="17"/>
  <c r="C16" i="17"/>
  <c r="C17" i="17"/>
  <c r="C10" i="17"/>
  <c r="C11" i="17"/>
  <c r="C12" i="17"/>
  <c r="C13" i="17"/>
  <c r="C9" i="17"/>
  <c r="B19" i="17"/>
  <c r="AP1" i="5" l="1"/>
  <c r="AN1" i="5"/>
  <c r="AI24" i="5"/>
  <c r="E26" i="9" l="1"/>
  <c r="E27" i="9"/>
  <c r="E28" i="9"/>
  <c r="E29" i="9"/>
  <c r="E30" i="9"/>
  <c r="E31" i="9"/>
  <c r="E25" i="9"/>
  <c r="V120" i="13" l="1"/>
  <c r="C19" i="17" l="1"/>
  <c r="D19" i="17" s="1"/>
  <c r="D11" i="17" l="1"/>
  <c r="D9" i="17"/>
  <c r="D14" i="17"/>
  <c r="D16" i="17"/>
  <c r="D17" i="17"/>
  <c r="D12" i="17"/>
  <c r="D13" i="17"/>
  <c r="D15" i="17"/>
  <c r="D18" i="17"/>
  <c r="D10" i="17"/>
  <c r="AK9" i="15" l="1"/>
  <c r="AK12" i="15"/>
  <c r="AK13" i="15"/>
  <c r="AK14" i="15"/>
  <c r="AK15" i="15"/>
  <c r="AK16" i="15"/>
  <c r="AK18" i="15"/>
  <c r="AK19" i="15"/>
  <c r="AK20" i="15"/>
  <c r="AK22" i="15"/>
  <c r="AK23" i="15"/>
  <c r="AK24" i="15"/>
  <c r="AK25" i="15"/>
  <c r="AK26" i="15"/>
  <c r="AK27" i="15"/>
  <c r="AK29" i="15"/>
  <c r="AK30" i="15"/>
  <c r="AK31" i="15"/>
  <c r="AK32" i="15"/>
  <c r="AK33" i="15"/>
  <c r="C34" i="15"/>
  <c r="C35" i="15" s="1"/>
  <c r="D34" i="15"/>
  <c r="D35" i="15" s="1"/>
  <c r="E34" i="15"/>
  <c r="E35" i="15" s="1"/>
  <c r="F34" i="15"/>
  <c r="F35" i="15" s="1"/>
  <c r="G34" i="15"/>
  <c r="H34" i="15"/>
  <c r="H35" i="15" s="1"/>
  <c r="I34" i="15"/>
  <c r="I35" i="15" s="1"/>
  <c r="J34" i="15"/>
  <c r="J35" i="15" s="1"/>
  <c r="K34" i="15"/>
  <c r="K35" i="15" s="1"/>
  <c r="L34" i="15"/>
  <c r="L35" i="15" s="1"/>
  <c r="M34" i="15"/>
  <c r="M35" i="15" s="1"/>
  <c r="N34" i="15"/>
  <c r="O34" i="15"/>
  <c r="O35" i="15" s="1"/>
  <c r="P34" i="15"/>
  <c r="P35" i="15" s="1"/>
  <c r="Q34" i="15"/>
  <c r="Q35" i="15" s="1"/>
  <c r="R34" i="15"/>
  <c r="R35" i="15" s="1"/>
  <c r="S34" i="15"/>
  <c r="S35" i="15" s="1"/>
  <c r="U34" i="15"/>
  <c r="U35" i="15" s="1"/>
  <c r="V34" i="15"/>
  <c r="V35" i="15" s="1"/>
  <c r="W34" i="15"/>
  <c r="W35" i="15" s="1"/>
  <c r="X34" i="15"/>
  <c r="X35" i="15" s="1"/>
  <c r="Y34" i="15"/>
  <c r="Y35" i="15" s="1"/>
  <c r="Z34" i="15"/>
  <c r="Z35" i="15" s="1"/>
  <c r="AA34" i="15"/>
  <c r="AA35" i="15" s="1"/>
  <c r="AB34" i="15"/>
  <c r="AB35" i="15" s="1"/>
  <c r="AC34" i="15"/>
  <c r="AC35" i="15" s="1"/>
  <c r="AD34" i="15"/>
  <c r="AD35" i="15" s="1"/>
  <c r="AE34" i="15"/>
  <c r="AE35" i="15" s="1"/>
  <c r="AF34" i="15"/>
  <c r="AF35" i="15" s="1"/>
  <c r="AG34" i="15"/>
  <c r="AG35" i="15" s="1"/>
  <c r="AH34" i="15"/>
  <c r="AH35" i="15" s="1"/>
  <c r="G35" i="15"/>
  <c r="N35" i="15"/>
  <c r="AK34" i="15" l="1"/>
  <c r="AK35" i="15" s="1"/>
  <c r="U120" i="14" l="1"/>
  <c r="H55" i="14" l="1"/>
  <c r="I55" i="14"/>
  <c r="J55" i="14"/>
  <c r="K55" i="14"/>
  <c r="L55" i="14"/>
  <c r="M55" i="14"/>
  <c r="N55" i="14"/>
  <c r="O55" i="14"/>
  <c r="G55" i="14"/>
  <c r="B55" i="14"/>
  <c r="C55" i="14"/>
  <c r="D55" i="14"/>
  <c r="E55" i="14"/>
  <c r="F55" i="14"/>
  <c r="B23" i="14" l="1"/>
  <c r="B120" i="14" s="1"/>
  <c r="C23" i="14"/>
  <c r="C120" i="14" s="1"/>
  <c r="D23" i="14"/>
  <c r="D120" i="14" s="1"/>
  <c r="E23" i="14"/>
  <c r="E120" i="14" s="1"/>
  <c r="F23" i="14"/>
  <c r="F120" i="14" s="1"/>
  <c r="G23" i="14"/>
  <c r="G120" i="14" s="1"/>
  <c r="H23" i="14"/>
  <c r="H120" i="14" s="1"/>
  <c r="I23" i="14"/>
  <c r="I120" i="14" s="1"/>
  <c r="J23" i="14"/>
  <c r="J120" i="14" s="1"/>
  <c r="K23" i="14"/>
  <c r="K120" i="14" s="1"/>
  <c r="L23" i="14"/>
  <c r="L120" i="14" s="1"/>
  <c r="M23" i="14"/>
  <c r="M120" i="14" s="1"/>
  <c r="N23" i="14"/>
  <c r="N120" i="14" s="1"/>
  <c r="O23" i="14"/>
  <c r="O120" i="14" s="1"/>
  <c r="P23" i="14"/>
  <c r="P120" i="14" s="1"/>
  <c r="Q23" i="14"/>
  <c r="Q120" i="14" s="1"/>
  <c r="R23" i="14"/>
  <c r="R120" i="14" s="1"/>
  <c r="S120" i="14"/>
  <c r="T120" i="14"/>
  <c r="Q120" i="13" l="1"/>
  <c r="R120" i="13"/>
  <c r="S120" i="13"/>
  <c r="T120" i="13"/>
  <c r="U120" i="13"/>
  <c r="L120" i="13"/>
  <c r="M120" i="13"/>
  <c r="N120" i="13"/>
  <c r="O120" i="13"/>
  <c r="P120" i="13"/>
  <c r="G120" i="13"/>
  <c r="H120" i="13"/>
  <c r="I120" i="13"/>
  <c r="J120" i="13"/>
  <c r="K120" i="13"/>
  <c r="E120" i="13"/>
  <c r="F120" i="13"/>
  <c r="B120" i="13"/>
  <c r="C120" i="13"/>
  <c r="D120" i="13"/>
  <c r="AH1" i="5" l="1"/>
  <c r="AI1" i="5"/>
  <c r="AF1" i="5"/>
  <c r="AG1" i="5"/>
  <c r="I11" i="9" l="1"/>
  <c r="D32" i="9" l="1"/>
  <c r="C32" i="9"/>
  <c r="B32" i="9"/>
  <c r="AH16" i="5"/>
  <c r="AD1" i="5"/>
  <c r="AC1" i="5"/>
  <c r="V1" i="5"/>
  <c r="U1" i="5"/>
  <c r="N1" i="5"/>
  <c r="M1" i="5"/>
  <c r="F1" i="5"/>
  <c r="E1" i="5"/>
  <c r="BL2" i="5"/>
  <c r="BJ2" i="5"/>
  <c r="BH2" i="5"/>
  <c r="BF2" i="5"/>
  <c r="BD2" i="5"/>
  <c r="BB2" i="5"/>
  <c r="AZ2" i="5"/>
  <c r="AX2" i="5"/>
  <c r="Z2" i="5"/>
  <c r="X2" i="5"/>
  <c r="V2" i="5"/>
  <c r="T2" i="5"/>
  <c r="R2" i="5"/>
  <c r="P2" i="5"/>
  <c r="N2" i="5"/>
  <c r="L2" i="5"/>
  <c r="J2" i="5"/>
  <c r="H2" i="5"/>
  <c r="F2" i="5"/>
  <c r="D2" i="5"/>
  <c r="B2" i="5"/>
  <c r="BM1" i="5"/>
  <c r="BL1" i="5"/>
  <c r="BK1" i="5"/>
  <c r="BJ1" i="5"/>
  <c r="BI1" i="5"/>
  <c r="BH1" i="5"/>
  <c r="BG1" i="5"/>
  <c r="BF1" i="5"/>
  <c r="BE1" i="5"/>
  <c r="BD1" i="5"/>
  <c r="BC1" i="5"/>
  <c r="BB1" i="5"/>
  <c r="BA1" i="5"/>
  <c r="AZ1" i="5"/>
  <c r="AY1" i="5"/>
  <c r="AX1" i="5"/>
  <c r="AW1" i="5"/>
  <c r="AV1" i="5"/>
  <c r="AU1" i="5"/>
  <c r="AT1" i="5"/>
  <c r="AS1" i="5"/>
  <c r="AR1" i="5"/>
  <c r="AQ1" i="5"/>
  <c r="AO1" i="5"/>
  <c r="AM1" i="5"/>
  <c r="AL1" i="5"/>
  <c r="AK1" i="5"/>
  <c r="AJ1" i="5"/>
  <c r="AE1" i="5"/>
  <c r="AB1" i="5"/>
  <c r="AA1" i="5"/>
  <c r="Z1" i="5"/>
  <c r="Y1" i="5"/>
  <c r="X1" i="5"/>
  <c r="W1" i="5"/>
  <c r="T1" i="5"/>
  <c r="S1" i="5"/>
  <c r="R1" i="5"/>
  <c r="Q1" i="5"/>
  <c r="P1" i="5"/>
  <c r="O1" i="5"/>
  <c r="L1" i="5"/>
  <c r="K1" i="5"/>
  <c r="J1" i="5"/>
  <c r="I1" i="5"/>
  <c r="H1" i="5"/>
  <c r="G1" i="5"/>
  <c r="D1" i="5"/>
  <c r="C1" i="5"/>
  <c r="B1" i="5"/>
  <c r="AI18" i="5"/>
  <c r="AJ24" i="5"/>
  <c r="E32" i="9" l="1"/>
  <c r="AJ18" i="5"/>
  <c r="AI22" i="5"/>
  <c r="AI23" i="5"/>
  <c r="AJ19" i="5"/>
  <c r="AI20" i="5"/>
  <c r="AJ22" i="5"/>
  <c r="AJ23" i="5"/>
  <c r="AJ20" i="5"/>
  <c r="AI21" i="5"/>
  <c r="AJ21" i="5"/>
  <c r="AI19" i="5"/>
</calcChain>
</file>

<file path=xl/sharedStrings.xml><?xml version="1.0" encoding="utf-8"?>
<sst xmlns="http://schemas.openxmlformats.org/spreadsheetml/2006/main" count="1040" uniqueCount="386">
  <si>
    <t>Grand Total</t>
  </si>
  <si>
    <t>Mandurah</t>
  </si>
  <si>
    <t>Murray</t>
  </si>
  <si>
    <t>Serpentine-Jarrahdale</t>
  </si>
  <si>
    <t>Waroona</t>
  </si>
  <si>
    <t>Carnamah</t>
  </si>
  <si>
    <t>Murchison</t>
  </si>
  <si>
    <t>Northampton</t>
  </si>
  <si>
    <t>Sandstone</t>
  </si>
  <si>
    <t>Three Springs</t>
  </si>
  <si>
    <t>Albany</t>
  </si>
  <si>
    <t>Cranbrook</t>
  </si>
  <si>
    <t>Plantagenet</t>
  </si>
  <si>
    <t>Woodanilling</t>
  </si>
  <si>
    <t>Brookton</t>
  </si>
  <si>
    <t>Chittering</t>
  </si>
  <si>
    <t>Dowerin</t>
  </si>
  <si>
    <t>Kellerberrin</t>
  </si>
  <si>
    <t>Moora</t>
  </si>
  <si>
    <t>Narrogin</t>
  </si>
  <si>
    <t>Northam</t>
  </si>
  <si>
    <t>Toodyay</t>
  </si>
  <si>
    <t>Wagin</t>
  </si>
  <si>
    <t>West Arthur</t>
  </si>
  <si>
    <t>Wickepin</t>
  </si>
  <si>
    <t>Augusta-Margaret River</t>
  </si>
  <si>
    <t>Harvey</t>
  </si>
  <si>
    <t>Armadale</t>
  </si>
  <si>
    <t>Belmont</t>
  </si>
  <si>
    <t>Canning</t>
  </si>
  <si>
    <t>Fremantle</t>
  </si>
  <si>
    <t>Gosnells</t>
  </si>
  <si>
    <t>Mundarring</t>
  </si>
  <si>
    <t>Rockingham</t>
  </si>
  <si>
    <t>Petroleum (Submerged Lands) Act 1982</t>
  </si>
  <si>
    <t>Petroleum and Geothermal Energy Resources Act 1967</t>
  </si>
  <si>
    <t>Petroleum Pipelines Act 1969</t>
  </si>
  <si>
    <t>Tenements and Titles</t>
  </si>
  <si>
    <t>Mining Tenement Activity</t>
  </si>
  <si>
    <t>Menzies</t>
  </si>
  <si>
    <t>Ravensthorpe</t>
  </si>
  <si>
    <t>East Pilbara</t>
  </si>
  <si>
    <t>Yilgarn</t>
  </si>
  <si>
    <t>Kondinin</t>
  </si>
  <si>
    <t>Dandaragan</t>
  </si>
  <si>
    <t>Pilbara</t>
  </si>
  <si>
    <t>Total</t>
  </si>
  <si>
    <t>Coolgardie</t>
  </si>
  <si>
    <t>Kalgoorlie-Boulder</t>
  </si>
  <si>
    <t>Leonora</t>
  </si>
  <si>
    <t>Derby-West Kimberley</t>
  </si>
  <si>
    <t>Laverton</t>
  </si>
  <si>
    <t>Wyndham-East Kimberley</t>
  </si>
  <si>
    <t>Halls Creek</t>
  </si>
  <si>
    <t>Broome</t>
  </si>
  <si>
    <t>Goldfields-Esperance</t>
  </si>
  <si>
    <t>Peel</t>
  </si>
  <si>
    <t>Yalgoo</t>
  </si>
  <si>
    <t>Carnarvon</t>
  </si>
  <si>
    <t>Irwin</t>
  </si>
  <si>
    <t>Mid West</t>
  </si>
  <si>
    <t>Other</t>
  </si>
  <si>
    <t>Gold</t>
  </si>
  <si>
    <t>Salt</t>
  </si>
  <si>
    <t>Wheatbelt</t>
  </si>
  <si>
    <t>Gascoyne</t>
  </si>
  <si>
    <t>Perth Metropolitan</t>
  </si>
  <si>
    <t>Great Southern</t>
  </si>
  <si>
    <t>South West</t>
  </si>
  <si>
    <t>Kimberley</t>
  </si>
  <si>
    <t>Number</t>
  </si>
  <si>
    <t>Prospecting Licences</t>
  </si>
  <si>
    <t>Exploration Licences</t>
  </si>
  <si>
    <t>Mining Leases</t>
  </si>
  <si>
    <t>Mineral Claims &amp; Other 1904 Act</t>
  </si>
  <si>
    <t>'000 ha</t>
  </si>
  <si>
    <t>Legislation</t>
  </si>
  <si>
    <t>Title Type</t>
  </si>
  <si>
    <t>Area</t>
  </si>
  <si>
    <t>Blocks</t>
  </si>
  <si>
    <t>Number of Titles</t>
  </si>
  <si>
    <t/>
  </si>
  <si>
    <t>Exploration Permit</t>
  </si>
  <si>
    <t>Pipeline Licence</t>
  </si>
  <si>
    <t>Production Licence</t>
  </si>
  <si>
    <t>1,859.8048 km2</t>
  </si>
  <si>
    <t>Retention Lease</t>
  </si>
  <si>
    <t xml:space="preserve">Access Authority  </t>
  </si>
  <si>
    <t>737.4804 km2</t>
  </si>
  <si>
    <t>Petroleum Lease</t>
  </si>
  <si>
    <t>260.1000 km2</t>
  </si>
  <si>
    <t>3,445.0622 km2</t>
  </si>
  <si>
    <t>:</t>
  </si>
  <si>
    <t>Karratha</t>
  </si>
  <si>
    <t>Chart Data</t>
  </si>
  <si>
    <t>Click above to change chart data</t>
  </si>
  <si>
    <t>Year</t>
  </si>
  <si>
    <t>1.859.8048 km2</t>
  </si>
  <si>
    <t>2,548.5511 km2</t>
  </si>
  <si>
    <t>Collie</t>
  </si>
  <si>
    <t>Iron Ore</t>
  </si>
  <si>
    <t>Mineral Sands</t>
  </si>
  <si>
    <t>Construction Materials</t>
  </si>
  <si>
    <t>Copper, Lead and Zinc</t>
  </si>
  <si>
    <t>Spongolite, Silica and Limesand Limestone</t>
  </si>
  <si>
    <t>Gem and Semi Precious Stones</t>
  </si>
  <si>
    <t>Granted</t>
  </si>
  <si>
    <t>Died</t>
  </si>
  <si>
    <t>Net</t>
  </si>
  <si>
    <t>Special Prospecting Authority</t>
  </si>
  <si>
    <t>68,778.0477 km2</t>
  </si>
  <si>
    <t>876.5685 km2</t>
  </si>
  <si>
    <t>2,100.4449 km2</t>
  </si>
  <si>
    <t>81,536.7025 km2</t>
  </si>
  <si>
    <t>6,949.7183 km</t>
  </si>
  <si>
    <t>5,338.9988 km2</t>
  </si>
  <si>
    <t>627.3461 km</t>
  </si>
  <si>
    <t>930.6429 km2</t>
  </si>
  <si>
    <t>76,197.7037 km2</t>
  </si>
  <si>
    <t>73210.7829 km2</t>
  </si>
  <si>
    <t>654.2943 km2</t>
  </si>
  <si>
    <t>78549.7817 km2</t>
  </si>
  <si>
    <t>4,081.1588 km2</t>
  </si>
  <si>
    <t>1,290.7111 km2</t>
  </si>
  <si>
    <t>627.3461 km2</t>
  </si>
  <si>
    <t>282,747.7887 km2</t>
  </si>
  <si>
    <t>-</t>
  </si>
  <si>
    <t>3,594.3385 km2</t>
  </si>
  <si>
    <t>286,828.9475 km2</t>
  </si>
  <si>
    <t>212,311.5332 km2</t>
  </si>
  <si>
    <t>Ashburton</t>
  </si>
  <si>
    <t>Wanneroo</t>
  </si>
  <si>
    <t>Total Mining Tenements</t>
  </si>
  <si>
    <t>68,113.846 km2</t>
  </si>
  <si>
    <t>Port Hedland</t>
  </si>
  <si>
    <t>Carnamah and Three Springs</t>
  </si>
  <si>
    <t>Boddington</t>
  </si>
  <si>
    <t>Dundas</t>
  </si>
  <si>
    <t>Esperance</t>
  </si>
  <si>
    <t>Westonia</t>
  </si>
  <si>
    <t>Gingin</t>
  </si>
  <si>
    <t>Koorda</t>
  </si>
  <si>
    <t>Dalwallinu</t>
  </si>
  <si>
    <t>Wyalkatchem</t>
  </si>
  <si>
    <t>Lake Grace</t>
  </si>
  <si>
    <t>Bridgetown-Greenbushes</t>
  </si>
  <si>
    <t>Capel</t>
  </si>
  <si>
    <t>Bunbury</t>
  </si>
  <si>
    <t>Donnybrook-Balingup</t>
  </si>
  <si>
    <t>Busselton</t>
  </si>
  <si>
    <t>Meekatharra</t>
  </si>
  <si>
    <t>Geraldton</t>
  </si>
  <si>
    <t>Wiluna</t>
  </si>
  <si>
    <t>Mt Magnet</t>
  </si>
  <si>
    <t>Perenjori</t>
  </si>
  <si>
    <t>Cue</t>
  </si>
  <si>
    <t>Coorow</t>
  </si>
  <si>
    <t>Albany, Plantagenet and Denmark</t>
  </si>
  <si>
    <t>Kwinana</t>
  </si>
  <si>
    <t>Swan</t>
  </si>
  <si>
    <t>Cockburn</t>
  </si>
  <si>
    <t>Shark Bay</t>
  </si>
  <si>
    <t>Exmouth</t>
  </si>
  <si>
    <t>Upper Gascoyne</t>
  </si>
  <si>
    <t>Gypsum and Spongolite</t>
  </si>
  <si>
    <t>66,290.9964 km2</t>
  </si>
  <si>
    <t>61,782.2636 km2</t>
  </si>
  <si>
    <t>7,238.0433 km</t>
  </si>
  <si>
    <t>Access Authority</t>
  </si>
  <si>
    <t>70,388.2900 km2</t>
  </si>
  <si>
    <t>260.1 km2</t>
  </si>
  <si>
    <t>7,228.0633 km</t>
  </si>
  <si>
    <t>6,954.7783 km</t>
  </si>
  <si>
    <t>74,469.4488 km2</t>
  </si>
  <si>
    <t>65,879.5572 km2</t>
  </si>
  <si>
    <t>65,927.5227 km2</t>
  </si>
  <si>
    <t>3,199.5137 km2</t>
  </si>
  <si>
    <t>1,668.8048 km2</t>
  </si>
  <si>
    <t>239.9978 km2</t>
  </si>
  <si>
    <t>7,232.3633 km</t>
  </si>
  <si>
    <t>67,064.3610 km2</t>
  </si>
  <si>
    <t>62,560.5257 km2</t>
  </si>
  <si>
    <t>649.3968 km2</t>
  </si>
  <si>
    <t>WA Petroleum Titles (as at 12/08/2019) By Title Type</t>
  </si>
  <si>
    <t>WA Petroleum Titles (as at 24/02/2019) By Title Type</t>
  </si>
  <si>
    <t>WA Petroleum Titles (as at 21/08/2018) By Title Type</t>
  </si>
  <si>
    <t>WA Petroleum Titles (as at 15/03/2018) By Title Type</t>
  </si>
  <si>
    <t>Month</t>
  </si>
  <si>
    <t>Applied For</t>
  </si>
  <si>
    <t>Petroleum Titles In Force</t>
  </si>
  <si>
    <t>Mining Tenements In Force</t>
  </si>
  <si>
    <t>Region and Local Government Area</t>
  </si>
  <si>
    <t xml:space="preserve">Goldfields-Esperance </t>
  </si>
  <si>
    <t xml:space="preserve">Mid West </t>
  </si>
  <si>
    <t xml:space="preserve">Great Southern </t>
  </si>
  <si>
    <t xml:space="preserve">Kimberley </t>
  </si>
  <si>
    <t xml:space="preserve">South West </t>
  </si>
  <si>
    <t>All data sourced from DMIRS</t>
  </si>
  <si>
    <t>69,351.6962 km2</t>
  </si>
  <si>
    <t>7,350.6053 km</t>
  </si>
  <si>
    <t>73,855.5315 km2</t>
  </si>
  <si>
    <t>77,055.0452 km2</t>
  </si>
  <si>
    <t>Kimberley Region</t>
  </si>
  <si>
    <t>South West Region</t>
  </si>
  <si>
    <t>Goldfields-Esperance Region</t>
  </si>
  <si>
    <t>Gascoyne Region</t>
  </si>
  <si>
    <t>Perth Metropolitan Region</t>
  </si>
  <si>
    <t>Peel Region</t>
  </si>
  <si>
    <t>Mid West Region</t>
  </si>
  <si>
    <t>Pilbara Region</t>
  </si>
  <si>
    <t>Wheatbelt Region</t>
  </si>
  <si>
    <t>Great Southern Region</t>
  </si>
  <si>
    <t xml:space="preserve"> - </t>
  </si>
  <si>
    <t>Limesand Limestone Dolomite</t>
  </si>
  <si>
    <t>Wyalkatchem and Dowerin</t>
  </si>
  <si>
    <t>Chapman Valley</t>
  </si>
  <si>
    <t>Morawa</t>
  </si>
  <si>
    <t>Katanning</t>
  </si>
  <si>
    <t>Dardanup</t>
  </si>
  <si>
    <t>Cunderdin</t>
  </si>
  <si>
    <t>Mt Marshall</t>
  </si>
  <si>
    <t>Mukinbudin</t>
  </si>
  <si>
    <t>Stirling</t>
  </si>
  <si>
    <t>Value By Region By Commodity</t>
  </si>
  <si>
    <t>Value By Region By Local Government Area</t>
  </si>
  <si>
    <t>Mining Employment Calendar Year By Region By Local Government Area</t>
  </si>
  <si>
    <t>Mining Employment Financial Year By Region By Local Government Area</t>
  </si>
  <si>
    <t>2015-16</t>
  </si>
  <si>
    <t>2016-17</t>
  </si>
  <si>
    <t>2017-18</t>
  </si>
  <si>
    <t>2018-19</t>
  </si>
  <si>
    <t>2019-20</t>
  </si>
  <si>
    <t>2020-21</t>
  </si>
  <si>
    <t>73,880.6103 km2</t>
  </si>
  <si>
    <t>3,707.0407 km2</t>
  </si>
  <si>
    <t>77,496.2380 km2</t>
  </si>
  <si>
    <t>77,610.1985 km2</t>
  </si>
  <si>
    <t>3,890.1588 km2</t>
  </si>
  <si>
    <t>Calendar Year Comparison</t>
  </si>
  <si>
    <t>000 ha</t>
  </si>
  <si>
    <t>Gold and Silver</t>
  </si>
  <si>
    <t>Copper and Zinc</t>
  </si>
  <si>
    <t>Coal</t>
  </si>
  <si>
    <t>Silica and Silica Sand and Limesand Limestone Dolomite</t>
  </si>
  <si>
    <t>4,011.7512 km2</t>
  </si>
  <si>
    <t>82,513.7965 km2</t>
  </si>
  <si>
    <t>KG</t>
  </si>
  <si>
    <t>oz</t>
  </si>
  <si>
    <t>State Generally</t>
  </si>
  <si>
    <t>West Pilbara</t>
  </si>
  <si>
    <t>West Kimberley</t>
  </si>
  <si>
    <t>Phillips River</t>
  </si>
  <si>
    <t>Peak Hill</t>
  </si>
  <si>
    <t>North East Coolgardie</t>
  </si>
  <si>
    <t>North Coolgardie</t>
  </si>
  <si>
    <t>Mt Margaret</t>
  </si>
  <si>
    <t>East Murchison</t>
  </si>
  <si>
    <t>East Coolgardie</t>
  </si>
  <si>
    <t>Broad Arrow</t>
  </si>
  <si>
    <t>Cumulative Total</t>
  </si>
  <si>
    <t>Total up to and including 1989</t>
  </si>
  <si>
    <t>Mineral Field</t>
  </si>
  <si>
    <t>Regional</t>
  </si>
  <si>
    <t>Gold Production By Mineral Field</t>
  </si>
  <si>
    <t>Cumulative historical production of gold by mineral field on a calendar year basis.</t>
  </si>
  <si>
    <t>TOTAL</t>
  </si>
  <si>
    <t>Royalties By Region</t>
  </si>
  <si>
    <t>The sales value of the mineral and petroleum industry by local government area and region for most recent year.</t>
  </si>
  <si>
    <t>The sales value of the mineral and petroleum industry by region for most recent year.</t>
  </si>
  <si>
    <t>Calendar year mining employment data by region and local government area since 2001.</t>
  </si>
  <si>
    <t>Financial year mining employment data by region and local government area since 2001-02.</t>
  </si>
  <si>
    <t>Number and type of mineral titles in force in WA.</t>
  </si>
  <si>
    <t>Number and type of petroleum titles in force in WA.</t>
  </si>
  <si>
    <t>($ Million)</t>
  </si>
  <si>
    <t>Total Share</t>
  </si>
  <si>
    <t>Region</t>
  </si>
  <si>
    <t>Value of Minerals and Petroleum by Region by Local Government Area ($ Million)</t>
  </si>
  <si>
    <t>Value of Minerals And Petroleum By Region By Commodity ($ Million)</t>
  </si>
  <si>
    <t>Total Royalty Receipts</t>
  </si>
  <si>
    <t>Perth Metropolitan and Offshore</t>
  </si>
  <si>
    <t>3,606.6088 km2</t>
  </si>
  <si>
    <t>1,007.1611 km2</t>
  </si>
  <si>
    <t>77,711.0453 km2</t>
  </si>
  <si>
    <t>73,089.6103 km2</t>
  </si>
  <si>
    <t>7,367.1253 km</t>
  </si>
  <si>
    <t>81,317.6541 km2</t>
  </si>
  <si>
    <t>Narambeen</t>
  </si>
  <si>
    <t>Denmark</t>
  </si>
  <si>
    <t>Goomalling</t>
  </si>
  <si>
    <t>Rare Earth Oxide and Iron Ore</t>
  </si>
  <si>
    <t>Offshore</t>
  </si>
  <si>
    <t>Greenbushes</t>
  </si>
  <si>
    <t>Mining tenement activity over the most recent two years.</t>
  </si>
  <si>
    <t>n/a</t>
  </si>
  <si>
    <t>Historic Production by Mineral Field</t>
  </si>
  <si>
    <t>Financial Year Comparison</t>
  </si>
  <si>
    <t>2021-22</t>
  </si>
  <si>
    <t>WA Petroleum Titles (as at 20/08/2022) By Title Type</t>
  </si>
  <si>
    <t>WA Petroleum Titles (as at 15/03/2022) By Title Type</t>
  </si>
  <si>
    <t>WA Petroleum Titles (as at 10/08/2021) By Title Type</t>
  </si>
  <si>
    <t>WA Petroleum Titles (as at 25/02/2021) By Title Type</t>
  </si>
  <si>
    <t>WA Petroleum Titles (as at 10/09/2020) By Title Type</t>
  </si>
  <si>
    <t>WA Petroleum Titles (as at 17/03/2020) By Title Type</t>
  </si>
  <si>
    <t>898.1774 km2</t>
  </si>
  <si>
    <t>82,817.8887 km2</t>
  </si>
  <si>
    <t>3,574.1433 km2</t>
  </si>
  <si>
    <t>77,911.3314 km2</t>
  </si>
  <si>
    <t>939.4166 km2</t>
  </si>
  <si>
    <t>7,366.1253 km</t>
  </si>
  <si>
    <t>Collie River</t>
  </si>
  <si>
    <t>Warburton</t>
  </si>
  <si>
    <t>Construction Materials and Dimension Stone</t>
  </si>
  <si>
    <t>Clays</t>
  </si>
  <si>
    <t>Meekatharra and Sandstone</t>
  </si>
  <si>
    <t>Dandaragan and Wickepin</t>
  </si>
  <si>
    <t>Koorda and Kellerberrin</t>
  </si>
  <si>
    <t>Boddington and Murray</t>
  </si>
  <si>
    <t>Gold, Silver and Copper</t>
  </si>
  <si>
    <t>Manganese Ore and Crude Oil</t>
  </si>
  <si>
    <t>Liquefied Natural Gas</t>
  </si>
  <si>
    <t>Royalty receipts by region for most recent year.</t>
  </si>
  <si>
    <t>86,932.032 km2</t>
  </si>
  <si>
    <t>86403.9553 km2</t>
  </si>
  <si>
    <t>WA Petroleum Titles (as at 22/02/2023) By Title Type</t>
  </si>
  <si>
    <t>2,902.3833 km2</t>
  </si>
  <si>
    <t>81,071.5235 km2</t>
  </si>
  <si>
    <t>335.4011 km2</t>
  </si>
  <si>
    <t>76,091.2322 km2</t>
  </si>
  <si>
    <t>3,780.7747 km2</t>
  </si>
  <si>
    <t>83,973.9068 km2</t>
  </si>
  <si>
    <t>Royalty Receipts by Region Financial Year</t>
  </si>
  <si>
    <t>Royalty Receipts by Region Calendar Year</t>
  </si>
  <si>
    <t>Jan 2021 to Dec 2022</t>
  </si>
  <si>
    <t>Total Mining FTEs</t>
  </si>
  <si>
    <t>2001-02</t>
  </si>
  <si>
    <t>2002-03</t>
  </si>
  <si>
    <t>2003-04</t>
  </si>
  <si>
    <t>2004-05</t>
  </si>
  <si>
    <t>2005-06</t>
  </si>
  <si>
    <t>2006-07</t>
  </si>
  <si>
    <t>2007-08</t>
  </si>
  <si>
    <t>2008-09</t>
  </si>
  <si>
    <t>2009-10</t>
  </si>
  <si>
    <t>2010-11</t>
  </si>
  <si>
    <t>2011-12</t>
  </si>
  <si>
    <t>2012-13</t>
  </si>
  <si>
    <t>2013-14</t>
  </si>
  <si>
    <t>2014-15</t>
  </si>
  <si>
    <t>Yalgoo and Murchison</t>
  </si>
  <si>
    <t>Northam, Narambeen and Moora</t>
  </si>
  <si>
    <t>Wheatbelt Total</t>
  </si>
  <si>
    <t>Kimberley Total</t>
  </si>
  <si>
    <t>Bridgetown-Greenbushes and Manjimup</t>
  </si>
  <si>
    <t>Augusta-Margaret River and Busselton</t>
  </si>
  <si>
    <t>South West Total</t>
  </si>
  <si>
    <t>Gascoyne Total</t>
  </si>
  <si>
    <t>Kwinana and Cockburn</t>
  </si>
  <si>
    <t>Perth Metropolitan Total</t>
  </si>
  <si>
    <t>Nickel, Copper and Silver</t>
  </si>
  <si>
    <t>Construction Materials, Dimension Stone and Gem and Semi Precious Stones</t>
  </si>
  <si>
    <t>Silica and Silica Sand, Limesand Limestone Dolomite and Salt</t>
  </si>
  <si>
    <t>Construction Materials, Clays and Gypsum</t>
  </si>
  <si>
    <t>Pilbara Total</t>
  </si>
  <si>
    <t>Offshore Total</t>
  </si>
  <si>
    <t>Condensate and Crude Oil</t>
  </si>
  <si>
    <t>Nickel, Cobalt and Rare Earth Oxide</t>
  </si>
  <si>
    <t>Goldfields-Esperance Total</t>
  </si>
  <si>
    <t>Peel Total</t>
  </si>
  <si>
    <t>Mid West Total</t>
  </si>
  <si>
    <t>Great Southern Total</t>
  </si>
  <si>
    <t>Offshore Petroleum Total</t>
  </si>
  <si>
    <t>Nickel, Platinum and Palladium</t>
  </si>
  <si>
    <t>Potash, Gypsum and Granite</t>
  </si>
  <si>
    <t>Cobalt</t>
  </si>
  <si>
    <t>Limesand Limestone Dolomite, Dimension Stone and Construction Materials</t>
  </si>
  <si>
    <t>Limesand Limestone</t>
  </si>
  <si>
    <t>Mineral Sands and Construction Materials</t>
  </si>
  <si>
    <t>Alumina</t>
  </si>
  <si>
    <t>Iron Ore and Manganese Ore</t>
  </si>
  <si>
    <t>Talc, Limesand Limestone and Gypsum</t>
  </si>
  <si>
    <t>Domestic Gas and LPG Butane and Propane</t>
  </si>
  <si>
    <t>Domestic Gas and Crude Oil</t>
  </si>
  <si>
    <t>Spodumene Concentrate and Tantalum Pentoxide</t>
  </si>
  <si>
    <t>Spodumene Concentrate , Tantalum Pentoxide and Tin Metal</t>
  </si>
  <si>
    <t>Iron Ore and Crude Oil</t>
  </si>
  <si>
    <t>Data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</si>
</sst>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quot;$&quot;#,##0.00_);[Red]\(&quot;$&quot;#,##0.00\)"/>
    <numFmt numFmtId="165" formatCode="_(&quot;$&quot;* #,##0.00_);_(&quot;$&quot;* \(#,##0.00\);_(&quot;$&quot;* &quot;-&quot;??_);_(@_)"/>
    <numFmt numFmtId="166" formatCode="_(* #,##0.00_);_(* \(#,##0.00\);_(* &quot;-&quot;??_);_(@_)"/>
    <numFmt numFmtId="167" formatCode="_-* #,##0_-;\-* #,##0_-;_-* &quot;-&quot;??_-;_-@_-"/>
    <numFmt numFmtId="168" formatCode="mmm\ dd\,\ yyyy"/>
    <numFmt numFmtId="169" formatCode="[$-10409]#,##0;\(#,##0\)"/>
    <numFmt numFmtId="170" formatCode="General_)"/>
    <numFmt numFmtId="171" formatCode="[$-C09]dd\-mmm\-yy;@"/>
    <numFmt numFmtId="172" formatCode="mmmm\ yyyy"/>
    <numFmt numFmtId="173" formatCode="0_ ;\-0\ "/>
    <numFmt numFmtId="174" formatCode="#,##0_ ;\-#,##0\ "/>
    <numFmt numFmtId="175" formatCode="#,##0.0000"/>
    <numFmt numFmtId="176" formatCode="#,##0.000"/>
    <numFmt numFmtId="177" formatCode="_-* #,##0.000_-;\-* #,##0.000_-;_-* &quot;-&quot;??_-;_-@_-"/>
    <numFmt numFmtId="178" formatCode="0.000000"/>
    <numFmt numFmtId="179" formatCode="0.000"/>
    <numFmt numFmtId="180" formatCode="#,##0.00,,"/>
  </numFmts>
  <fonts count="9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b/>
      <sz val="10"/>
      <name val="Arial"/>
      <family val="2"/>
    </font>
    <font>
      <sz val="10"/>
      <color indexed="10"/>
      <name val="Arial"/>
      <family val="2"/>
    </font>
    <font>
      <sz val="10"/>
      <color indexed="8"/>
      <name val="Arial"/>
      <family val="2"/>
    </font>
    <font>
      <sz val="10"/>
      <name val="MS Sans Serif"/>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u/>
      <sz val="10"/>
      <color indexed="12"/>
      <name val="Arial"/>
      <family val="2"/>
    </font>
    <font>
      <sz val="11"/>
      <color rgb="FF000000"/>
      <name val="Calibri"/>
      <family val="2"/>
      <scheme val="minor"/>
    </font>
    <font>
      <sz val="11"/>
      <color theme="6" tint="-0.499984740745262"/>
      <name val="Calibri"/>
      <family val="2"/>
    </font>
    <font>
      <sz val="9"/>
      <name val="Microsoft Sans Serif"/>
      <family val="2"/>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1"/>
      <color rgb="FFFFFFFF"/>
      <name val="Calibri"/>
      <family val="2"/>
      <scheme val="minor"/>
    </font>
    <font>
      <u/>
      <sz val="12"/>
      <color indexed="12"/>
      <name val="Palatino"/>
      <family val="1"/>
    </font>
    <font>
      <sz val="10"/>
      <name val="Helv"/>
    </font>
    <font>
      <u/>
      <sz val="10"/>
      <color indexed="12"/>
      <name val="Geneva"/>
      <family val="2"/>
    </font>
    <font>
      <u/>
      <sz val="10"/>
      <color indexed="12"/>
      <name val="Arial"/>
      <family val="2"/>
    </font>
    <font>
      <sz val="10"/>
      <name val="Helvetica"/>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2"/>
      <color indexed="8"/>
      <name val="Calibri"/>
      <family val="2"/>
    </font>
    <font>
      <sz val="11"/>
      <color indexed="8"/>
      <name val="Calibri"/>
      <family val="2"/>
      <scheme val="minor"/>
    </font>
    <font>
      <sz val="10"/>
      <name val="Calibri"/>
      <family val="2"/>
      <scheme val="minor"/>
    </font>
    <font>
      <b/>
      <sz val="8"/>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2"/>
      <color theme="0"/>
      <name val="Calibri"/>
      <family val="2"/>
      <scheme val="minor"/>
    </font>
    <font>
      <b/>
      <sz val="10"/>
      <color indexed="9"/>
      <name val="Arial"/>
      <family val="2"/>
    </font>
    <font>
      <sz val="10"/>
      <name val="Arial"/>
      <family val="2"/>
    </font>
    <font>
      <sz val="8"/>
      <name val="Verdana"/>
      <family val="2"/>
    </font>
    <font>
      <b/>
      <sz val="12"/>
      <color theme="1"/>
      <name val="Calibri"/>
      <family val="2"/>
      <scheme val="minor"/>
    </font>
    <font>
      <sz val="11"/>
      <color rgb="FF00B050"/>
      <name val="Calibri"/>
      <family val="2"/>
      <scheme val="minor"/>
    </font>
    <font>
      <i/>
      <sz val="11"/>
      <color theme="1"/>
      <name val="Calibri"/>
      <family val="2"/>
      <scheme val="minor"/>
    </font>
    <font>
      <sz val="10"/>
      <color rgb="FF000000"/>
      <name val="Tahoma"/>
      <family val="2"/>
    </font>
    <font>
      <b/>
      <sz val="12"/>
      <name val="Calibri"/>
      <family val="2"/>
      <scheme val="minor"/>
    </font>
    <font>
      <sz val="8"/>
      <color theme="0"/>
      <name val="Calibri"/>
      <family val="2"/>
      <scheme val="minor"/>
    </font>
    <font>
      <i/>
      <sz val="11"/>
      <color rgb="FFFF0000"/>
      <name val="Calibri"/>
      <family val="2"/>
      <scheme val="minor"/>
    </font>
    <font>
      <b/>
      <sz val="11"/>
      <color rgb="FF00B050"/>
      <name val="Calibri"/>
      <family val="2"/>
      <scheme val="minor"/>
    </font>
    <font>
      <sz val="9"/>
      <name val="Calibri"/>
      <family val="2"/>
      <scheme val="minor"/>
    </font>
    <font>
      <sz val="10"/>
      <color theme="0"/>
      <name val="Calibri"/>
      <family val="2"/>
      <scheme val="minor"/>
    </font>
    <font>
      <b/>
      <sz val="10"/>
      <color indexed="12"/>
      <name val="Arial"/>
      <family val="2"/>
    </font>
    <font>
      <b/>
      <sz val="10"/>
      <color theme="0"/>
      <name val="Calibri"/>
      <family val="2"/>
      <scheme val="minor"/>
    </font>
    <font>
      <b/>
      <sz val="11"/>
      <color theme="9"/>
      <name val="Calibri"/>
      <family val="2"/>
      <scheme val="minor"/>
    </font>
    <font>
      <b/>
      <sz val="11"/>
      <color rgb="FFFF0000"/>
      <name val="Calibri"/>
      <family val="2"/>
      <scheme val="minor"/>
    </font>
    <font>
      <sz val="11"/>
      <color rgb="FFFF00FF"/>
      <name val="Calibri"/>
      <family val="2"/>
      <scheme val="minor"/>
    </font>
    <font>
      <u/>
      <sz val="11"/>
      <color theme="3" tint="0.39997558519241921"/>
      <name val="Calibri"/>
      <family val="2"/>
      <scheme val="minor"/>
    </font>
    <font>
      <u/>
      <sz val="11"/>
      <color theme="3" tint="0.39997558519241921"/>
      <name val="Calibri"/>
      <family val="2"/>
    </font>
    <font>
      <i/>
      <sz val="11"/>
      <color rgb="FF00B050"/>
      <name val="Calibri"/>
      <family val="2"/>
      <scheme val="minor"/>
    </font>
  </fonts>
  <fills count="83">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59996337778862885"/>
        <bgColor indexed="64"/>
      </patternFill>
    </fill>
    <fill>
      <patternFill patternType="solid">
        <fgColor theme="6" tint="0.79998168889431442"/>
        <bgColor indexed="64"/>
      </patternFill>
    </fill>
    <fill>
      <patternFill patternType="solid">
        <fgColor theme="4" tint="0.79998168889431442"/>
        <bgColor rgb="FFB0C4DE"/>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249977111117893"/>
        <bgColor indexed="64"/>
      </patternFill>
    </fill>
    <fill>
      <patternFill patternType="solid">
        <fgColor theme="4" tint="0.39997558519241921"/>
        <bgColor rgb="FF60759B"/>
      </patternFill>
    </fill>
    <fill>
      <patternFill patternType="solid">
        <fgColor theme="4" tint="-0.249977111117893"/>
        <bgColor rgb="FF1C3A70"/>
      </patternFill>
    </fill>
    <fill>
      <patternFill patternType="solid">
        <fgColor theme="6" tint="-0.249977111117893"/>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0"/>
        <bgColor rgb="FFB0C4DE"/>
      </patternFill>
    </fill>
    <fill>
      <patternFill patternType="solid">
        <fgColor rgb="FFDCE6F1"/>
        <bgColor indexed="64"/>
      </patternFill>
    </fill>
    <fill>
      <patternFill patternType="solid">
        <fgColor rgb="FFDCE6F1"/>
        <bgColor rgb="FFB0C4DE"/>
      </patternFill>
    </fill>
    <fill>
      <patternFill patternType="solid">
        <fgColor rgb="FFEBF1DE"/>
        <bgColor indexed="64"/>
      </patternFill>
    </fill>
    <fill>
      <patternFill patternType="solid">
        <fgColor theme="5" tint="0.79998168889431442"/>
        <bgColor indexed="64"/>
      </patternFill>
    </fill>
    <fill>
      <patternFill patternType="solid">
        <fgColor rgb="FFC0504D"/>
        <bgColor indexed="64"/>
      </patternFill>
    </fill>
    <fill>
      <patternFill patternType="solid">
        <fgColor theme="5"/>
        <bgColor indexed="64"/>
      </patternFill>
    </fill>
    <fill>
      <patternFill patternType="solid">
        <fgColor rgb="FFC89600"/>
        <bgColor indexed="64"/>
      </patternFill>
    </fill>
    <fill>
      <patternFill patternType="solid">
        <fgColor rgb="FFFFFF99"/>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79998168889431442"/>
        <bgColor indexed="64"/>
      </patternFill>
    </fill>
  </fills>
  <borders count="122">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696969"/>
      </left>
      <right style="thin">
        <color rgb="FF696969"/>
      </right>
      <top style="thin">
        <color rgb="FF696969"/>
      </top>
      <bottom style="thin">
        <color rgb="FF696969"/>
      </bottom>
      <diagonal/>
    </border>
    <border>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diagonal/>
    </border>
    <border>
      <left/>
      <right/>
      <top style="thin">
        <color rgb="FF696969"/>
      </top>
      <bottom/>
      <diagonal/>
    </border>
    <border>
      <left/>
      <right style="thin">
        <color rgb="FF696969"/>
      </right>
      <top style="thin">
        <color rgb="FF696969"/>
      </top>
      <bottom/>
      <diagonal/>
    </border>
    <border>
      <left style="medium">
        <color indexed="64"/>
      </left>
      <right style="thin">
        <color rgb="FF696969"/>
      </right>
      <top style="medium">
        <color indexed="64"/>
      </top>
      <bottom style="thin">
        <color rgb="FF696969"/>
      </bottom>
      <diagonal/>
    </border>
    <border>
      <left/>
      <right/>
      <top style="medium">
        <color indexed="64"/>
      </top>
      <bottom style="thin">
        <color rgb="FF696969"/>
      </bottom>
      <diagonal/>
    </border>
    <border>
      <left/>
      <right style="thin">
        <color rgb="FF696969"/>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right/>
      <top style="thin">
        <color rgb="FF696969"/>
      </top>
      <bottom style="medium">
        <color indexed="64"/>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right style="thin">
        <color rgb="FF696969"/>
      </right>
      <top style="medium">
        <color indexed="64"/>
      </top>
      <bottom style="medium">
        <color indexed="64"/>
      </bottom>
      <diagonal/>
    </border>
    <border>
      <left style="medium">
        <color indexed="64"/>
      </left>
      <right style="thin">
        <color rgb="FF696969"/>
      </right>
      <top style="thin">
        <color rgb="FF696969"/>
      </top>
      <bottom style="medium">
        <color indexed="64"/>
      </bottom>
      <diagonal/>
    </border>
    <border>
      <left style="medium">
        <color indexed="64"/>
      </left>
      <right style="thin">
        <color rgb="FF696969"/>
      </right>
      <top style="thin">
        <color rgb="FF696969"/>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medium">
        <color indexed="64"/>
      </right>
      <top/>
      <bottom/>
      <diagonal/>
    </border>
    <border>
      <left style="thin">
        <color rgb="FF696969"/>
      </left>
      <right/>
      <top style="thin">
        <color rgb="FF696969"/>
      </top>
      <bottom style="thin">
        <color rgb="FF696969"/>
      </bottom>
      <diagonal/>
    </border>
    <border>
      <left style="thin">
        <color rgb="FF696969"/>
      </left>
      <right style="thin">
        <color indexed="64"/>
      </right>
      <top style="thin">
        <color rgb="FF696969"/>
      </top>
      <bottom/>
      <diagonal/>
    </border>
    <border>
      <left style="thin">
        <color rgb="FF696969"/>
      </left>
      <right style="thin">
        <color indexed="64"/>
      </right>
      <top style="thin">
        <color rgb="FF696969"/>
      </top>
      <bottom style="thin">
        <color rgb="FF696969"/>
      </bottom>
      <diagonal/>
    </border>
    <border>
      <left style="thin">
        <color rgb="FF696969"/>
      </left>
      <right style="thin">
        <color indexed="64"/>
      </right>
      <top style="medium">
        <color indexed="64"/>
      </top>
      <bottom style="medium">
        <color indexed="64"/>
      </bottom>
      <diagonal/>
    </border>
    <border>
      <left style="thin">
        <color rgb="FF696969"/>
      </left>
      <right style="thin">
        <color indexed="64"/>
      </right>
      <top style="medium">
        <color indexed="64"/>
      </top>
      <bottom style="thin">
        <color rgb="FF696969"/>
      </bottom>
      <diagonal/>
    </border>
    <border>
      <left style="thin">
        <color rgb="FF696969"/>
      </left>
      <right style="thin">
        <color indexed="64"/>
      </right>
      <top style="thin">
        <color rgb="FF696969"/>
      </top>
      <bottom style="medium">
        <color indexed="64"/>
      </bottom>
      <diagonal/>
    </border>
    <border>
      <left style="thin">
        <color rgb="FF696969"/>
      </left>
      <right/>
      <top style="medium">
        <color indexed="64"/>
      </top>
      <bottom style="medium">
        <color indexed="64"/>
      </bottom>
      <diagonal/>
    </border>
    <border>
      <left style="medium">
        <color indexed="64"/>
      </left>
      <right/>
      <top style="medium">
        <color indexed="64"/>
      </top>
      <bottom style="thin">
        <color rgb="FF696969"/>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rgb="FF696969"/>
      </left>
      <right/>
      <top style="thin">
        <color rgb="FF696969"/>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medium">
        <color indexed="64"/>
      </left>
      <right style="thin">
        <color rgb="FF696969"/>
      </right>
      <top style="thin">
        <color rgb="FF696969"/>
      </top>
      <bottom style="thin">
        <color indexed="64"/>
      </bottom>
      <diagonal/>
    </border>
    <border>
      <left style="thin">
        <color rgb="FF696969"/>
      </left>
      <right style="thin">
        <color rgb="FF696969"/>
      </right>
      <top style="thin">
        <color rgb="FF696969"/>
      </top>
      <bottom style="thin">
        <color indexed="64"/>
      </bottom>
      <diagonal/>
    </border>
    <border>
      <left/>
      <right/>
      <top style="thin">
        <color rgb="FF696969"/>
      </top>
      <bottom style="thin">
        <color indexed="64"/>
      </bottom>
      <diagonal/>
    </border>
    <border>
      <left/>
      <right style="thin">
        <color rgb="FF696969"/>
      </right>
      <top style="thin">
        <color rgb="FF696969"/>
      </top>
      <bottom style="thin">
        <color indexed="64"/>
      </bottom>
      <diagonal/>
    </border>
    <border>
      <left style="thin">
        <color rgb="FF696969"/>
      </left>
      <right style="thin">
        <color indexed="64"/>
      </right>
      <top style="thin">
        <color rgb="FF696969"/>
      </top>
      <bottom style="thin">
        <color indexed="64"/>
      </bottom>
      <diagonal/>
    </border>
    <border>
      <left style="medium">
        <color indexed="64"/>
      </left>
      <right style="thin">
        <color rgb="FF696969"/>
      </right>
      <top style="thin">
        <color indexed="64"/>
      </top>
      <bottom style="medium">
        <color indexed="64"/>
      </bottom>
      <diagonal/>
    </border>
    <border>
      <left/>
      <right/>
      <top style="thin">
        <color indexed="64"/>
      </top>
      <bottom style="medium">
        <color indexed="64"/>
      </bottom>
      <diagonal/>
    </border>
    <border>
      <left/>
      <right style="thin">
        <color rgb="FF696969"/>
      </right>
      <top style="thin">
        <color indexed="64"/>
      </top>
      <bottom style="medium">
        <color indexed="64"/>
      </bottom>
      <diagonal/>
    </border>
    <border>
      <left style="thin">
        <color rgb="FF696969"/>
      </left>
      <right style="thin">
        <color rgb="FF696969"/>
      </right>
      <top style="thin">
        <color indexed="64"/>
      </top>
      <bottom style="medium">
        <color indexed="64"/>
      </bottom>
      <diagonal/>
    </border>
    <border>
      <left style="thin">
        <color rgb="FF696969"/>
      </left>
      <right style="thin">
        <color indexed="64"/>
      </right>
      <top style="thin">
        <color indexed="64"/>
      </top>
      <bottom style="medium">
        <color indexed="64"/>
      </bottom>
      <diagonal/>
    </border>
    <border>
      <left style="thin">
        <color rgb="FF696969"/>
      </left>
      <right/>
      <top style="thin">
        <color indexed="64"/>
      </top>
      <bottom style="medium">
        <color indexed="64"/>
      </bottom>
      <diagonal/>
    </border>
    <border>
      <left style="thin">
        <color indexed="64"/>
      </left>
      <right style="medium">
        <color indexed="64"/>
      </right>
      <top style="medium">
        <color indexed="64"/>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s>
  <cellStyleXfs count="31059">
    <xf numFmtId="0" fontId="0" fillId="0" borderId="0"/>
    <xf numFmtId="0" fontId="3" fillId="0" borderId="0"/>
    <xf numFmtId="166"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166" fontId="4" fillId="0" borderId="0" applyFont="0" applyFill="0" applyBorder="0" applyAlignment="0" applyProtection="0"/>
    <xf numFmtId="0" fontId="9"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9"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9"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6" fillId="0" borderId="0" applyNumberFormat="0" applyFill="0" applyBorder="0" applyAlignment="0" applyProtection="0"/>
    <xf numFmtId="0" fontId="11" fillId="21" borderId="5" applyNumberFormat="0" applyAlignment="0" applyProtection="0"/>
    <xf numFmtId="0" fontId="12" fillId="0" borderId="6" applyNumberFormat="0" applyFill="0" applyAlignment="0" applyProtection="0"/>
    <xf numFmtId="0" fontId="7" fillId="22" borderId="7" applyNumberFormat="0" applyFont="0" applyAlignment="0" applyProtection="0"/>
    <xf numFmtId="0" fontId="13" fillId="8" borderId="5" applyNumberFormat="0" applyAlignment="0" applyProtection="0"/>
    <xf numFmtId="0" fontId="14" fillId="4" borderId="0" applyNumberFormat="0" applyBorder="0" applyAlignment="0" applyProtection="0"/>
    <xf numFmtId="0" fontId="15" fillId="23" borderId="0" applyNumberFormat="0" applyBorder="0" applyAlignment="0" applyProtection="0"/>
    <xf numFmtId="0" fontId="16" fillId="5" borderId="0" applyNumberFormat="0" applyBorder="0" applyAlignment="0" applyProtection="0"/>
    <xf numFmtId="0" fontId="17" fillId="21"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3" fillId="0" borderId="12" applyNumberFormat="0" applyFill="0" applyAlignment="0" applyProtection="0"/>
    <xf numFmtId="0" fontId="24" fillId="24" borderId="13" applyNumberFormat="0" applyAlignment="0" applyProtection="0"/>
    <xf numFmtId="0" fontId="4" fillId="0" borderId="0"/>
    <xf numFmtId="168" fontId="4" fillId="0" borderId="0" applyFill="0" applyBorder="0" applyAlignment="0" applyProtection="0">
      <alignment wrapText="1"/>
    </xf>
    <xf numFmtId="0" fontId="4" fillId="0" borderId="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0" fontId="26" fillId="0" borderId="0"/>
    <xf numFmtId="166" fontId="26"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0" fontId="27" fillId="25" borderId="1"/>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5" fontId="4"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1" fillId="0" borderId="0"/>
    <xf numFmtId="0" fontId="28" fillId="0" borderId="0"/>
    <xf numFmtId="166" fontId="4" fillId="0" borderId="0" applyFont="0" applyFill="0" applyBorder="0" applyAlignment="0" applyProtection="0"/>
    <xf numFmtId="166" fontId="4" fillId="0" borderId="0" applyFont="0" applyFill="0" applyBorder="0" applyAlignment="0" applyProtection="0"/>
    <xf numFmtId="0" fontId="28" fillId="0" borderId="0"/>
    <xf numFmtId="0" fontId="4" fillId="0" borderId="0"/>
    <xf numFmtId="0" fontId="28" fillId="0" borderId="0"/>
    <xf numFmtId="9" fontId="4" fillId="0" borderId="0" applyFont="0" applyFill="0" applyBorder="0" applyAlignment="0" applyProtection="0"/>
    <xf numFmtId="0" fontId="1" fillId="0" borderId="0"/>
    <xf numFmtId="0" fontId="28"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28" fillId="0" borderId="0"/>
    <xf numFmtId="0" fontId="1" fillId="0" borderId="0"/>
    <xf numFmtId="0" fontId="28"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28" fillId="0" borderId="0"/>
    <xf numFmtId="0" fontId="1" fillId="0" borderId="0"/>
    <xf numFmtId="0" fontId="28" fillId="0" borderId="0"/>
    <xf numFmtId="0" fontId="28" fillId="0" borderId="0"/>
    <xf numFmtId="0" fontId="28"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166" fontId="4" fillId="0" borderId="0" applyFont="0" applyFill="0" applyBorder="0" applyAlignment="0" applyProtection="0"/>
    <xf numFmtId="0" fontId="1" fillId="0" borderId="0"/>
    <xf numFmtId="0" fontId="1" fillId="0" borderId="0"/>
    <xf numFmtId="166" fontId="4" fillId="0" borderId="0" applyFon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9" fillId="0" borderId="0"/>
    <xf numFmtId="0" fontId="9" fillId="0" borderId="0"/>
    <xf numFmtId="0" fontId="28" fillId="0" borderId="0"/>
    <xf numFmtId="0" fontId="9" fillId="0" borderId="0"/>
    <xf numFmtId="0" fontId="28" fillId="0" borderId="0"/>
    <xf numFmtId="0" fontId="4" fillId="0" borderId="0"/>
    <xf numFmtId="0" fontId="28"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1" fillId="0" borderId="0"/>
    <xf numFmtId="0" fontId="1" fillId="0" borderId="0"/>
    <xf numFmtId="0" fontId="9" fillId="0" borderId="0"/>
    <xf numFmtId="0" fontId="9" fillId="0" borderId="0"/>
    <xf numFmtId="0" fontId="4" fillId="0" borderId="0"/>
    <xf numFmtId="0" fontId="4" fillId="0" borderId="0"/>
    <xf numFmtId="0" fontId="1" fillId="0" borderId="0"/>
    <xf numFmtId="0" fontId="9" fillId="0" borderId="0"/>
    <xf numFmtId="0" fontId="4" fillId="0" borderId="0"/>
    <xf numFmtId="0" fontId="4" fillId="0" borderId="0"/>
    <xf numFmtId="0" fontId="9"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9"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0" fontId="28" fillId="0" borderId="0"/>
    <xf numFmtId="0" fontId="28" fillId="0" borderId="0"/>
    <xf numFmtId="0" fontId="28" fillId="0" borderId="0"/>
    <xf numFmtId="0" fontId="28" fillId="0" borderId="0"/>
    <xf numFmtId="0" fontId="9" fillId="0" borderId="0"/>
    <xf numFmtId="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9" fillId="0" borderId="0" applyFont="0" applyFill="0" applyBorder="0" applyAlignment="0" applyProtection="0"/>
    <xf numFmtId="4" fontId="8"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8"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9" fillId="0" borderId="0"/>
    <xf numFmtId="0" fontId="28" fillId="0" borderId="0"/>
    <xf numFmtId="0" fontId="28"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2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1" fillId="0" borderId="0"/>
    <xf numFmtId="0" fontId="1" fillId="0" borderId="0"/>
    <xf numFmtId="166" fontId="1" fillId="0" borderId="0" applyFont="0" applyFill="0" applyBorder="0" applyAlignment="0" applyProtection="0"/>
    <xf numFmtId="4"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28" fillId="0" borderId="0"/>
    <xf numFmtId="0" fontId="28"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28" fillId="0" borderId="0"/>
    <xf numFmtId="0" fontId="1" fillId="0" borderId="0"/>
    <xf numFmtId="0" fontId="4" fillId="0" borderId="0"/>
    <xf numFmtId="0" fontId="28" fillId="0" borderId="0"/>
    <xf numFmtId="0" fontId="28" fillId="0" borderId="0"/>
    <xf numFmtId="166" fontId="1" fillId="0" borderId="0" applyFont="0" applyFill="0" applyBorder="0" applyAlignment="0" applyProtection="0"/>
    <xf numFmtId="0" fontId="28" fillId="0" borderId="0"/>
    <xf numFmtId="0" fontId="28"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166" fontId="4" fillId="0" borderId="0" applyFont="0" applyFill="0" applyBorder="0" applyAlignment="0" applyProtection="0"/>
    <xf numFmtId="0" fontId="9"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4" fontId="8" fillId="0" borderId="0" applyFont="0" applyFill="0" applyBorder="0" applyAlignment="0" applyProtection="0"/>
    <xf numFmtId="0" fontId="4" fillId="0" borderId="0"/>
    <xf numFmtId="0" fontId="4" fillId="0" borderId="0"/>
    <xf numFmtId="166" fontId="9" fillId="0" borderId="0" applyFont="0" applyFill="0" applyBorder="0" applyAlignment="0" applyProtection="0"/>
    <xf numFmtId="0" fontId="4" fillId="0" borderId="0"/>
    <xf numFmtId="0" fontId="1" fillId="0" borderId="0"/>
    <xf numFmtId="0" fontId="4" fillId="0" borderId="0"/>
    <xf numFmtId="0" fontId="1" fillId="0" borderId="0"/>
    <xf numFmtId="0" fontId="4"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166" fontId="1" fillId="0" borderId="0" applyFont="0" applyFill="0" applyBorder="0" applyAlignment="0" applyProtection="0"/>
    <xf numFmtId="0" fontId="4" fillId="0" borderId="0"/>
    <xf numFmtId="0" fontId="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alignment horizontal="center" vertical="center"/>
    </xf>
    <xf numFmtId="166" fontId="4" fillId="0" borderId="0" applyFont="0" applyFill="0" applyBorder="0" applyAlignment="0" applyProtection="0"/>
    <xf numFmtId="0" fontId="4" fillId="0" borderId="0"/>
    <xf numFmtId="0" fontId="9" fillId="0" borderId="0"/>
    <xf numFmtId="0" fontId="1" fillId="0" borderId="0"/>
    <xf numFmtId="0" fontId="4" fillId="0" borderId="0"/>
    <xf numFmtId="0" fontId="4" fillId="0" borderId="0"/>
    <xf numFmtId="166" fontId="1"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166" fontId="1" fillId="0" borderId="0" applyFont="0" applyFill="0" applyBorder="0" applyAlignment="0" applyProtection="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166" fontId="1" fillId="0" borderId="0" applyFont="0" applyFill="0" applyBorder="0" applyAlignment="0" applyProtection="0"/>
    <xf numFmtId="0" fontId="4" fillId="0" borderId="0"/>
    <xf numFmtId="0" fontId="4" fillId="0" borderId="0"/>
    <xf numFmtId="0" fontId="1" fillId="0" borderId="0"/>
    <xf numFmtId="9" fontId="1" fillId="0" borderId="0" applyFont="0" applyFill="0" applyBorder="0" applyAlignment="0" applyProtection="0"/>
    <xf numFmtId="0" fontId="4" fillId="0" borderId="0"/>
    <xf numFmtId="166" fontId="4" fillId="0" borderId="0" applyFont="0" applyFill="0" applyBorder="0" applyAlignment="0" applyProtection="0"/>
    <xf numFmtId="0" fontId="1" fillId="0" borderId="0"/>
    <xf numFmtId="0" fontId="28"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alignment horizontal="center" vertical="center"/>
    </xf>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1" fillId="0" borderId="0" applyFont="0" applyFill="0" applyBorder="0" applyAlignment="0" applyProtection="0"/>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4" fontId="8"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4" fillId="0" borderId="0"/>
    <xf numFmtId="0" fontId="4" fillId="0" borderId="0"/>
    <xf numFmtId="0" fontId="4" fillId="0" borderId="0"/>
    <xf numFmtId="0" fontId="9" fillId="0" borderId="0"/>
    <xf numFmtId="168" fontId="4" fillId="0" borderId="0" applyFill="0" applyBorder="0" applyAlignment="0" applyProtection="0">
      <alignment wrapText="1"/>
    </xf>
    <xf numFmtId="168" fontId="4" fillId="0" borderId="0" applyFill="0" applyBorder="0" applyAlignment="0" applyProtection="0">
      <alignment wrapText="1"/>
    </xf>
    <xf numFmtId="166" fontId="1" fillId="0" borderId="0" applyFont="0" applyFill="0" applyBorder="0" applyAlignment="0" applyProtection="0"/>
    <xf numFmtId="165" fontId="1" fillId="0" borderId="0" applyFont="0" applyFill="0" applyBorder="0" applyAlignment="0" applyProtection="0"/>
    <xf numFmtId="0" fontId="4" fillId="0" borderId="0"/>
    <xf numFmtId="166" fontId="4" fillId="0" borderId="0" applyFont="0" applyFill="0" applyBorder="0" applyAlignment="0" applyProtection="0"/>
    <xf numFmtId="0" fontId="26" fillId="0" borderId="0"/>
    <xf numFmtId="166" fontId="26" fillId="0" borderId="0" applyFont="0" applyFill="0" applyBorder="0" applyAlignment="0" applyProtection="0"/>
    <xf numFmtId="165"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166" fontId="4"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4" fillId="0" borderId="0" applyFont="0" applyFill="0" applyBorder="0" applyAlignment="0" applyProtection="0"/>
    <xf numFmtId="0" fontId="28" fillId="0" borderId="0"/>
    <xf numFmtId="0" fontId="28" fillId="0" borderId="0"/>
    <xf numFmtId="0" fontId="28" fillId="0" borderId="0"/>
    <xf numFmtId="166"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28"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center" vertical="center"/>
    </xf>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4" fillId="0" borderId="0" applyFont="0" applyFill="0" applyBorder="0" applyAlignment="0" applyProtection="0"/>
    <xf numFmtId="0" fontId="4" fillId="0" borderId="0"/>
    <xf numFmtId="0" fontId="4" fillId="0" borderId="0"/>
    <xf numFmtId="0" fontId="4" fillId="0" borderId="0"/>
    <xf numFmtId="166" fontId="4" fillId="0" borderId="0" applyFont="0" applyFill="0" applyBorder="0" applyAlignment="0" applyProtection="0"/>
    <xf numFmtId="0" fontId="28"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166" fontId="4" fillId="0" borderId="0" applyFont="0" applyFill="0" applyBorder="0" applyAlignment="0" applyProtection="0"/>
    <xf numFmtId="0" fontId="28" fillId="0" borderId="0"/>
    <xf numFmtId="0" fontId="28" fillId="0" borderId="0"/>
    <xf numFmtId="166" fontId="4" fillId="0" borderId="0" applyFont="0" applyFill="0" applyBorder="0" applyAlignment="0" applyProtection="0"/>
    <xf numFmtId="0" fontId="4" fillId="0" borderId="0"/>
    <xf numFmtId="0" fontId="28"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28"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8"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166" fontId="1" fillId="0" borderId="0" applyFont="0" applyFill="0" applyBorder="0" applyAlignment="0" applyProtection="0"/>
    <xf numFmtId="0" fontId="28"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9" fillId="0" borderId="0"/>
    <xf numFmtId="0" fontId="28" fillId="0" borderId="0"/>
    <xf numFmtId="0" fontId="1" fillId="0" borderId="0"/>
    <xf numFmtId="0" fontId="28" fillId="0" borderId="0"/>
    <xf numFmtId="0" fontId="28" fillId="0" borderId="0"/>
    <xf numFmtId="0" fontId="1" fillId="0" borderId="0"/>
    <xf numFmtId="0" fontId="4" fillId="0" borderId="0"/>
    <xf numFmtId="0" fontId="28" fillId="0" borderId="0"/>
    <xf numFmtId="0" fontId="28" fillId="0" borderId="0"/>
    <xf numFmtId="0" fontId="28" fillId="0" borderId="0"/>
    <xf numFmtId="0" fontId="1" fillId="0" borderId="0"/>
    <xf numFmtId="0" fontId="1" fillId="0" borderId="0"/>
    <xf numFmtId="166" fontId="4" fillId="0" borderId="0" applyFont="0" applyFill="0" applyBorder="0" applyAlignment="0" applyProtection="0"/>
    <xf numFmtId="0" fontId="28" fillId="0" borderId="0"/>
    <xf numFmtId="0" fontId="28" fillId="0" borderId="0"/>
    <xf numFmtId="0" fontId="4" fillId="0" borderId="0"/>
    <xf numFmtId="0" fontId="1" fillId="0" borderId="0"/>
    <xf numFmtId="0" fontId="1" fillId="0" borderId="0"/>
    <xf numFmtId="0" fontId="1" fillId="0" borderId="0"/>
    <xf numFmtId="0" fontId="9" fillId="0" borderId="0"/>
    <xf numFmtId="0" fontId="1"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166" fontId="4" fillId="0" borderId="0" applyFont="0" applyFill="0" applyBorder="0" applyAlignment="0" applyProtection="0"/>
    <xf numFmtId="0" fontId="1" fillId="0" borderId="0"/>
    <xf numFmtId="166"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4" fontId="8"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166" fontId="4"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26"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166" fontId="4"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166" fontId="4" fillId="0" borderId="0" applyFont="0" applyFill="0" applyBorder="0" applyAlignment="0" applyProtection="0"/>
    <xf numFmtId="0" fontId="26" fillId="0" borderId="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26"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8" fontId="3" fillId="0" borderId="0" applyFill="0" applyBorder="0" applyAlignment="0" applyProtection="0">
      <alignment wrapText="1"/>
    </xf>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applyNumberFormat="0" applyFill="0" applyBorder="0" applyAlignment="0" applyProtection="0">
      <alignment vertical="top"/>
      <protection locked="0"/>
    </xf>
    <xf numFmtId="0" fontId="35" fillId="0" borderId="0"/>
    <xf numFmtId="0" fontId="3" fillId="0" borderId="0"/>
    <xf numFmtId="0" fontId="3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1"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3" fillId="0" borderId="0"/>
    <xf numFmtId="0" fontId="37" fillId="0" borderId="0" applyNumberFormat="0" applyFill="0" applyBorder="0" applyAlignment="0" applyProtection="0">
      <alignment vertical="top"/>
      <protection locked="0"/>
    </xf>
    <xf numFmtId="0" fontId="3"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pplyNumberFormat="0" applyFill="0" applyBorder="0" applyAlignment="0" applyProtection="0">
      <alignment vertical="top"/>
      <protection locked="0"/>
    </xf>
    <xf numFmtId="0" fontId="3" fillId="0" borderId="0"/>
    <xf numFmtId="0" fontId="3" fillId="0" borderId="0"/>
    <xf numFmtId="170" fontId="38" fillId="0" borderId="0"/>
    <xf numFmtId="0" fontId="39" fillId="9" borderId="0" applyNumberFormat="0" applyBorder="0" applyAlignment="0" applyProtection="0"/>
    <xf numFmtId="0" fontId="39" fillId="10" borderId="0" applyNumberFormat="0" applyBorder="0" applyAlignment="0" applyProtection="0"/>
    <xf numFmtId="0" fontId="39" fillId="22" borderId="0" applyNumberFormat="0" applyBorder="0" applyAlignment="0" applyProtection="0"/>
    <xf numFmtId="0" fontId="39" fillId="8"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39" fillId="23" borderId="0" applyNumberFormat="0" applyBorder="0" applyAlignment="0" applyProtection="0"/>
    <xf numFmtId="0" fontId="39" fillId="4"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40" fillId="7"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4"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35"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36"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1" fillId="6" borderId="0" applyNumberFormat="0" applyBorder="0" applyAlignment="0" applyProtection="0"/>
    <xf numFmtId="0" fontId="42" fillId="37" borderId="5" applyNumberFormat="0" applyAlignment="0" applyProtection="0"/>
    <xf numFmtId="0" fontId="43" fillId="24" borderId="13" applyNumberFormat="0" applyAlignment="0" applyProtection="0"/>
    <xf numFmtId="40" fontId="8" fillId="0" borderId="0" applyFont="0" applyFill="0" applyBorder="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0" borderId="39" applyNumberFormat="0" applyFill="0" applyAlignment="0" applyProtection="0"/>
    <xf numFmtId="0" fontId="47" fillId="0" borderId="40" applyNumberFormat="0" applyFill="0" applyAlignment="0" applyProtection="0"/>
    <xf numFmtId="0" fontId="48" fillId="0" borderId="41" applyNumberFormat="0" applyFill="0" applyAlignment="0" applyProtection="0"/>
    <xf numFmtId="0" fontId="48" fillId="0" borderId="0" applyNumberFormat="0" applyFill="0" applyBorder="0" applyAlignment="0" applyProtection="0"/>
    <xf numFmtId="0" fontId="49" fillId="23" borderId="5" applyNumberFormat="0" applyAlignment="0" applyProtection="0"/>
    <xf numFmtId="0" fontId="50" fillId="0" borderId="42" applyNumberFormat="0" applyFill="0" applyAlignment="0" applyProtection="0"/>
    <xf numFmtId="0" fontId="51" fillId="23" borderId="0" applyNumberFormat="0" applyBorder="0" applyAlignment="0" applyProtection="0"/>
    <xf numFmtId="170" fontId="38" fillId="0" borderId="0"/>
    <xf numFmtId="0" fontId="3" fillId="22" borderId="7" applyNumberFormat="0" applyFont="0" applyAlignment="0" applyProtection="0"/>
    <xf numFmtId="0" fontId="52" fillId="37" borderId="8" applyNumberFormat="0" applyAlignment="0" applyProtection="0"/>
    <xf numFmtId="0" fontId="53" fillId="0" borderId="0" applyNumberFormat="0" applyFill="0" applyBorder="0" applyAlignment="0" applyProtection="0"/>
    <xf numFmtId="0" fontId="54" fillId="0" borderId="43" applyNumberFormat="0" applyFill="0" applyAlignment="0" applyProtection="0"/>
    <xf numFmtId="0" fontId="50" fillId="0" borderId="0" applyNumberFormat="0" applyFill="0" applyBorder="0" applyAlignment="0" applyProtection="0"/>
    <xf numFmtId="165" fontId="38" fillId="0" borderId="0" applyFont="0" applyFill="0" applyBorder="0" applyAlignment="0" applyProtection="0"/>
    <xf numFmtId="0" fontId="3" fillId="0" borderId="0"/>
    <xf numFmtId="165" fontId="55" fillId="0" borderId="0" applyFont="0" applyFill="0" applyBorder="0" applyAlignment="0" applyProtection="0"/>
    <xf numFmtId="166" fontId="3" fillId="0" borderId="0" applyFont="0" applyFill="0" applyBorder="0" applyAlignment="0" applyProtection="0"/>
    <xf numFmtId="165" fontId="55" fillId="0" borderId="0" applyFont="0" applyFill="0" applyBorder="0" applyAlignment="0" applyProtection="0"/>
    <xf numFmtId="166" fontId="3" fillId="0" borderId="0" applyFont="0" applyFill="0" applyBorder="0" applyAlignment="0" applyProtection="0"/>
    <xf numFmtId="0" fontId="26" fillId="0" borderId="0"/>
    <xf numFmtId="166" fontId="55" fillId="0" borderId="0" applyFont="0" applyFill="0" applyBorder="0" applyAlignment="0" applyProtection="0"/>
    <xf numFmtId="165" fontId="55" fillId="0" borderId="0" applyFont="0" applyFill="0" applyBorder="0" applyAlignment="0" applyProtection="0"/>
    <xf numFmtId="0" fontId="1" fillId="0" borderId="0"/>
    <xf numFmtId="0" fontId="1" fillId="0" borderId="0"/>
    <xf numFmtId="0" fontId="1" fillId="0" borderId="0"/>
    <xf numFmtId="0" fontId="1" fillId="0" borderId="0"/>
    <xf numFmtId="165" fontId="55" fillId="0" borderId="0" applyFont="0" applyFill="0" applyBorder="0" applyAlignment="0" applyProtection="0"/>
    <xf numFmtId="0" fontId="56" fillId="0" borderId="0"/>
    <xf numFmtId="170" fontId="38" fillId="0" borderId="0"/>
    <xf numFmtId="0" fontId="55" fillId="0" borderId="0"/>
    <xf numFmtId="165" fontId="56" fillId="0" borderId="0" applyFont="0" applyFill="0" applyBorder="0" applyAlignment="0" applyProtection="0"/>
    <xf numFmtId="0" fontId="56" fillId="0" borderId="0"/>
    <xf numFmtId="165" fontId="56" fillId="0" borderId="0" applyFont="0" applyFill="0" applyBorder="0" applyAlignment="0" applyProtection="0"/>
    <xf numFmtId="0" fontId="1" fillId="0" borderId="0"/>
    <xf numFmtId="165" fontId="56" fillId="0" borderId="0" applyFont="0" applyFill="0" applyBorder="0" applyAlignment="0" applyProtection="0"/>
    <xf numFmtId="0" fontId="1" fillId="0" borderId="0"/>
    <xf numFmtId="0" fontId="56" fillId="0" borderId="0"/>
    <xf numFmtId="0" fontId="1" fillId="0" borderId="0"/>
    <xf numFmtId="0" fontId="56" fillId="0" borderId="0"/>
    <xf numFmtId="165" fontId="56" fillId="0" borderId="0" applyFont="0" applyFill="0" applyBorder="0" applyAlignment="0" applyProtection="0"/>
    <xf numFmtId="165" fontId="56" fillId="0" borderId="0" applyFont="0" applyFill="0" applyBorder="0" applyAlignment="0" applyProtection="0"/>
    <xf numFmtId="0" fontId="56" fillId="0" borderId="0"/>
    <xf numFmtId="0" fontId="3" fillId="0" borderId="0"/>
    <xf numFmtId="0" fontId="56" fillId="0" borderId="0"/>
    <xf numFmtId="0" fontId="56" fillId="0" borderId="0"/>
    <xf numFmtId="0" fontId="3" fillId="0" borderId="0"/>
    <xf numFmtId="0" fontId="26" fillId="0" borderId="0"/>
    <xf numFmtId="0" fontId="26" fillId="0" borderId="0"/>
    <xf numFmtId="0" fontId="26" fillId="0" borderId="0"/>
    <xf numFmtId="0" fontId="56" fillId="0" borderId="0"/>
    <xf numFmtId="0" fontId="56" fillId="0" borderId="0"/>
    <xf numFmtId="0" fontId="56" fillId="0" borderId="0"/>
    <xf numFmtId="0" fontId="56" fillId="0" borderId="0"/>
    <xf numFmtId="0" fontId="56" fillId="0" borderId="0"/>
    <xf numFmtId="0" fontId="3" fillId="0" borderId="0"/>
    <xf numFmtId="0" fontId="56" fillId="0" borderId="0"/>
    <xf numFmtId="0" fontId="56" fillId="0" borderId="0"/>
    <xf numFmtId="0" fontId="3" fillId="0" borderId="0"/>
    <xf numFmtId="0" fontId="3" fillId="0" borderId="0"/>
    <xf numFmtId="0" fontId="26" fillId="0" borderId="0"/>
    <xf numFmtId="166" fontId="1" fillId="0" borderId="0" applyFont="0" applyFill="0" applyBorder="0" applyAlignment="0" applyProtection="0"/>
    <xf numFmtId="0" fontId="60" fillId="0" borderId="0" applyNumberFormat="0" applyFill="0" applyBorder="0" applyAlignment="0" applyProtection="0"/>
    <xf numFmtId="0" fontId="61" fillId="0" borderId="44" applyNumberFormat="0" applyFill="0" applyAlignment="0" applyProtection="0"/>
    <xf numFmtId="0" fontId="62" fillId="0" borderId="45" applyNumberFormat="0" applyFill="0" applyAlignment="0" applyProtection="0"/>
    <xf numFmtId="0" fontId="63" fillId="0" borderId="46" applyNumberFormat="0" applyFill="0" applyAlignment="0" applyProtection="0"/>
    <xf numFmtId="0" fontId="63" fillId="0" borderId="0" applyNumberFormat="0" applyFill="0" applyBorder="0" applyAlignment="0" applyProtection="0"/>
    <xf numFmtId="0" fontId="64" fillId="39" borderId="0" applyNumberFormat="0" applyBorder="0" applyAlignment="0" applyProtection="0"/>
    <xf numFmtId="0" fontId="65" fillId="40" borderId="0" applyNumberFormat="0" applyBorder="0" applyAlignment="0" applyProtection="0"/>
    <xf numFmtId="0" fontId="66" fillId="41" borderId="0" applyNumberFormat="0" applyBorder="0" applyAlignment="0" applyProtection="0"/>
    <xf numFmtId="0" fontId="67" fillId="42" borderId="47" applyNumberFormat="0" applyAlignment="0" applyProtection="0"/>
    <xf numFmtId="0" fontId="68" fillId="43" borderId="48" applyNumberFormat="0" applyAlignment="0" applyProtection="0"/>
    <xf numFmtId="0" fontId="69" fillId="43" borderId="47" applyNumberFormat="0" applyAlignment="0" applyProtection="0"/>
    <xf numFmtId="0" fontId="70" fillId="0" borderId="49" applyNumberFormat="0" applyFill="0" applyAlignment="0" applyProtection="0"/>
    <xf numFmtId="0" fontId="31" fillId="44" borderId="50" applyNumberFormat="0" applyAlignment="0" applyProtection="0"/>
    <xf numFmtId="0" fontId="59" fillId="0" borderId="0" applyNumberFormat="0" applyFill="0" applyBorder="0" applyAlignment="0" applyProtection="0"/>
    <xf numFmtId="0" fontId="71" fillId="0" borderId="0" applyNumberFormat="0" applyFill="0" applyBorder="0" applyAlignment="0" applyProtection="0"/>
    <xf numFmtId="0" fontId="2" fillId="0" borderId="51" applyNumberFormat="0" applyFill="0" applyAlignment="0" applyProtection="0"/>
    <xf numFmtId="0" fontId="32" fillId="45"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64" borderId="0" applyNumberFormat="0" applyBorder="0" applyAlignment="0" applyProtection="0"/>
    <xf numFmtId="0" fontId="32" fillId="65" borderId="0" applyNumberFormat="0" applyBorder="0" applyAlignment="0" applyProtection="0"/>
    <xf numFmtId="0" fontId="32" fillId="6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171" fontId="1" fillId="46" borderId="0" applyNumberFormat="0" applyBorder="0" applyAlignment="0" applyProtection="0"/>
    <xf numFmtId="0" fontId="39" fillId="4" borderId="0" applyNumberFormat="0" applyBorder="0" applyAlignment="0" applyProtection="0"/>
    <xf numFmtId="0" fontId="39" fillId="10" borderId="0" applyNumberFormat="0" applyBorder="0" applyAlignment="0" applyProtection="0"/>
    <xf numFmtId="171" fontId="1" fillId="50" borderId="0" applyNumberFormat="0" applyBorder="0" applyAlignment="0" applyProtection="0"/>
    <xf numFmtId="0" fontId="39" fillId="5" borderId="0" applyNumberFormat="0" applyBorder="0" applyAlignment="0" applyProtection="0"/>
    <xf numFmtId="0" fontId="39" fillId="22" borderId="0" applyNumberFormat="0" applyBorder="0" applyAlignment="0" applyProtection="0"/>
    <xf numFmtId="171" fontId="1" fillId="54"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171" fontId="1" fillId="58" borderId="0" applyNumberFormat="0" applyBorder="0" applyAlignment="0" applyProtection="0"/>
    <xf numFmtId="171" fontId="1" fillId="62" borderId="0" applyNumberFormat="0" applyBorder="0" applyAlignment="0" applyProtection="0"/>
    <xf numFmtId="0" fontId="39" fillId="8" borderId="0" applyNumberFormat="0" applyBorder="0" applyAlignment="0" applyProtection="0"/>
    <xf numFmtId="0" fontId="39" fillId="22" borderId="0" applyNumberFormat="0" applyBorder="0" applyAlignment="0" applyProtection="0"/>
    <xf numFmtId="171" fontId="1" fillId="66"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47" borderId="0" applyNumberFormat="0" applyBorder="0" applyAlignment="0" applyProtection="0"/>
    <xf numFmtId="171" fontId="1" fillId="51" borderId="0" applyNumberFormat="0" applyBorder="0" applyAlignment="0" applyProtection="0"/>
    <xf numFmtId="0" fontId="39" fillId="11" borderId="0" applyNumberFormat="0" applyBorder="0" applyAlignment="0" applyProtection="0"/>
    <xf numFmtId="0" fontId="39" fillId="23" borderId="0" applyNumberFormat="0" applyBorder="0" applyAlignment="0" applyProtection="0"/>
    <xf numFmtId="171" fontId="1" fillId="55"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171" fontId="1" fillId="59"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63" borderId="0" applyNumberFormat="0" applyBorder="0" applyAlignment="0" applyProtection="0"/>
    <xf numFmtId="0" fontId="39" fillId="12" borderId="0" applyNumberFormat="0" applyBorder="0" applyAlignment="0" applyProtection="0"/>
    <xf numFmtId="0" fontId="39" fillId="22" borderId="0" applyNumberFormat="0" applyBorder="0" applyAlignment="0" applyProtection="0"/>
    <xf numFmtId="171" fontId="1" fillId="67" borderId="0" applyNumberFormat="0" applyBorder="0" applyAlignment="0" applyProtection="0"/>
    <xf numFmtId="171" fontId="1" fillId="2" borderId="1" applyNumberFormat="0" applyFont="0" applyAlignment="0" applyProtection="0"/>
    <xf numFmtId="0" fontId="39" fillId="7" borderId="0" applyNumberFormat="0" applyBorder="0" applyAlignment="0" applyProtection="0"/>
    <xf numFmtId="0" fontId="39" fillId="10" borderId="0" applyNumberFormat="0" applyBorder="0" applyAlignment="0" applyProtection="0"/>
    <xf numFmtId="165"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26" fillId="0" borderId="0"/>
    <xf numFmtId="0" fontId="1" fillId="0" borderId="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166"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0" borderId="0"/>
    <xf numFmtId="166" fontId="1" fillId="0" borderId="0" applyFont="0" applyFill="0" applyBorder="0" applyAlignment="0" applyProtection="0"/>
    <xf numFmtId="166" fontId="26"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5" fillId="0" borderId="0" applyNumberFormat="0" applyFill="0" applyBorder="0">
      <alignment horizontal="center" wrapText="1"/>
    </xf>
    <xf numFmtId="0" fontId="5" fillId="0" borderId="0" applyNumberFormat="0" applyFill="0" applyBorder="0">
      <alignment horizontal="center" wrapText="1"/>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4"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3"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xf numFmtId="0" fontId="3"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9"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9" fontId="1" fillId="0" borderId="0" applyFont="0" applyFill="0" applyBorder="0" applyAlignment="0" applyProtection="0"/>
    <xf numFmtId="165"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6"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165"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0" fontId="3" fillId="0" borderId="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0" fontId="74" fillId="0" borderId="0"/>
    <xf numFmtId="166" fontId="3" fillId="0" borderId="0" applyFont="0" applyFill="0" applyBorder="0" applyAlignment="0" applyProtection="0"/>
    <xf numFmtId="165" fontId="3" fillId="0" borderId="0" applyFont="0" applyFill="0" applyBorder="0" applyAlignment="0" applyProtection="0"/>
    <xf numFmtId="166" fontId="26" fillId="0" borderId="0" applyFont="0" applyFill="0" applyBorder="0" applyAlignment="0" applyProtection="0"/>
    <xf numFmtId="164" fontId="8" fillId="0" borderId="0" applyFont="0" applyFill="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165" fontId="1" fillId="0" borderId="0" applyFont="0" applyFill="0" applyBorder="0" applyAlignment="0" applyProtection="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9" fontId="1" fillId="0" borderId="0" applyFont="0" applyFill="0" applyBorder="0" applyAlignment="0" applyProtection="0"/>
    <xf numFmtId="0" fontId="28" fillId="0" borderId="0"/>
    <xf numFmtId="171" fontId="1" fillId="46" borderId="0" applyNumberFormat="0" applyBorder="0" applyAlignment="0" applyProtection="0"/>
    <xf numFmtId="171" fontId="1" fillId="50" borderId="0" applyNumberFormat="0" applyBorder="0" applyAlignment="0" applyProtection="0"/>
    <xf numFmtId="171" fontId="1" fillId="54" borderId="0" applyNumberFormat="0" applyBorder="0" applyAlignment="0" applyProtection="0"/>
    <xf numFmtId="171" fontId="1" fillId="58" borderId="0" applyNumberFormat="0" applyBorder="0" applyAlignment="0" applyProtection="0"/>
    <xf numFmtId="171" fontId="1" fillId="66" borderId="0" applyNumberFormat="0" applyBorder="0" applyAlignment="0" applyProtection="0"/>
    <xf numFmtId="171" fontId="1" fillId="47" borderId="0" applyNumberFormat="0" applyBorder="0" applyAlignment="0" applyProtection="0"/>
    <xf numFmtId="171" fontId="1" fillId="55" borderId="0" applyNumberFormat="0" applyBorder="0" applyAlignment="0" applyProtection="0"/>
    <xf numFmtId="171" fontId="1" fillId="59" borderId="0" applyNumberFormat="0" applyBorder="0" applyAlignment="0" applyProtection="0"/>
    <xf numFmtId="171" fontId="1" fillId="63" borderId="0" applyNumberFormat="0" applyBorder="0" applyAlignment="0" applyProtection="0"/>
    <xf numFmtId="171" fontId="1" fillId="67"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28" fillId="0" borderId="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26"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4"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26"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166"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58" borderId="0" applyNumberFormat="0" applyBorder="0" applyAlignment="0" applyProtection="0"/>
    <xf numFmtId="0" fontId="1" fillId="46"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55" borderId="0" applyNumberFormat="0" applyBorder="0" applyAlignment="0" applyProtection="0"/>
    <xf numFmtId="0" fontId="1" fillId="66"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7" borderId="0" applyNumberFormat="0" applyBorder="0" applyAlignment="0" applyProtection="0"/>
    <xf numFmtId="0" fontId="39" fillId="0" borderId="0"/>
    <xf numFmtId="0" fontId="39" fillId="0" borderId="0"/>
    <xf numFmtId="166" fontId="1" fillId="0" borderId="0" applyFont="0" applyFill="0" applyBorder="0" applyAlignment="0" applyProtection="0"/>
    <xf numFmtId="0" fontId="28"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2" borderId="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 fillId="0" borderId="0" applyFont="0" applyFill="0" applyBorder="0" applyAlignment="0" applyProtection="0"/>
    <xf numFmtId="0" fontId="26" fillId="0" borderId="0"/>
  </cellStyleXfs>
  <cellXfs count="650">
    <xf numFmtId="0" fontId="0" fillId="0" borderId="0" xfId="0"/>
    <xf numFmtId="0" fontId="3" fillId="0" borderId="0" xfId="1"/>
    <xf numFmtId="0" fontId="5" fillId="0" borderId="0" xfId="1" applyFont="1"/>
    <xf numFmtId="167" fontId="29" fillId="26" borderId="4" xfId="25834" applyNumberFormat="1" applyFont="1" applyFill="1" applyBorder="1"/>
    <xf numFmtId="167" fontId="29" fillId="26" borderId="15" xfId="25834" applyNumberFormat="1" applyFont="1" applyFill="1" applyBorder="1"/>
    <xf numFmtId="167" fontId="29" fillId="26" borderId="0" xfId="25834" applyNumberFormat="1" applyFont="1" applyFill="1" applyBorder="1"/>
    <xf numFmtId="167" fontId="29" fillId="0" borderId="4" xfId="25834" applyNumberFormat="1" applyFont="1" applyFill="1" applyBorder="1"/>
    <xf numFmtId="167" fontId="29" fillId="0" borderId="0" xfId="25834" applyNumberFormat="1" applyFont="1" applyFill="1" applyBorder="1"/>
    <xf numFmtId="167" fontId="29" fillId="0" borderId="15" xfId="25834" applyNumberFormat="1" applyFont="1" applyFill="1" applyBorder="1"/>
    <xf numFmtId="167" fontId="29" fillId="26" borderId="0" xfId="25834" applyNumberFormat="1" applyFont="1" applyFill="1" applyBorder="1" applyAlignment="1">
      <alignment horizontal="right"/>
    </xf>
    <xf numFmtId="0" fontId="31" fillId="34" borderId="16" xfId="25836" applyFont="1" applyFill="1" applyBorder="1"/>
    <xf numFmtId="0" fontId="32" fillId="34" borderId="14" xfId="25836" applyFont="1" applyFill="1" applyBorder="1"/>
    <xf numFmtId="0" fontId="31" fillId="34" borderId="15" xfId="25836" applyFont="1" applyFill="1" applyBorder="1"/>
    <xf numFmtId="167" fontId="57" fillId="0" borderId="0" xfId="25836" applyNumberFormat="1" applyFont="1"/>
    <xf numFmtId="0" fontId="57" fillId="0" borderId="0" xfId="25836" applyFont="1"/>
    <xf numFmtId="0" fontId="57" fillId="0" borderId="0" xfId="25835" applyFont="1"/>
    <xf numFmtId="0" fontId="0" fillId="0" borderId="0" xfId="0" applyFont="1" applyAlignment="1">
      <alignment horizontal="center"/>
    </xf>
    <xf numFmtId="0" fontId="58" fillId="0" borderId="0" xfId="25836" applyFont="1"/>
    <xf numFmtId="0" fontId="0" fillId="0" borderId="0" xfId="0" applyFont="1"/>
    <xf numFmtId="0" fontId="59" fillId="0" borderId="0" xfId="0" applyFont="1"/>
    <xf numFmtId="0" fontId="29" fillId="0" borderId="0" xfId="0" applyFont="1" applyBorder="1"/>
    <xf numFmtId="0" fontId="30" fillId="0" borderId="0" xfId="0" applyFont="1" applyFill="1" applyBorder="1"/>
    <xf numFmtId="0" fontId="29" fillId="0" borderId="0" xfId="0" applyFont="1" applyFill="1" applyBorder="1"/>
    <xf numFmtId="37" fontId="29" fillId="0" borderId="4" xfId="0" applyNumberFormat="1" applyFont="1" applyFill="1" applyBorder="1"/>
    <xf numFmtId="0" fontId="0" fillId="0" borderId="0" xfId="0" applyFont="1"/>
    <xf numFmtId="0" fontId="72" fillId="0" borderId="0" xfId="0" applyFont="1"/>
    <xf numFmtId="0" fontId="33" fillId="33" borderId="34" xfId="25832" applyNumberFormat="1" applyFont="1" applyFill="1" applyBorder="1" applyAlignment="1">
      <alignment vertical="top" wrapText="1" readingOrder="1"/>
    </xf>
    <xf numFmtId="0" fontId="26" fillId="30" borderId="30" xfId="25832" applyNumberFormat="1" applyFont="1" applyFill="1" applyBorder="1" applyAlignment="1">
      <alignment vertical="top" wrapText="1" readingOrder="1"/>
    </xf>
    <xf numFmtId="0" fontId="26" fillId="29" borderId="30" xfId="25832" applyNumberFormat="1" applyFont="1" applyFill="1" applyBorder="1" applyAlignment="1">
      <alignment vertical="top" wrapText="1" readingOrder="1"/>
    </xf>
    <xf numFmtId="0" fontId="26" fillId="29" borderId="37" xfId="25832" applyNumberFormat="1" applyFont="1" applyFill="1" applyBorder="1" applyAlignment="1">
      <alignment vertical="top" wrapText="1" readingOrder="1"/>
    </xf>
    <xf numFmtId="0" fontId="26" fillId="29" borderId="38" xfId="25832" applyNumberFormat="1" applyFont="1" applyFill="1" applyBorder="1" applyAlignment="1">
      <alignment vertical="top" wrapText="1" readingOrder="1"/>
    </xf>
    <xf numFmtId="0" fontId="0" fillId="0" borderId="0" xfId="0" applyFont="1" applyFill="1"/>
    <xf numFmtId="9" fontId="0" fillId="0" borderId="0" xfId="28811" applyFont="1"/>
    <xf numFmtId="0" fontId="2" fillId="0" borderId="0" xfId="0" applyFont="1" applyAlignment="1">
      <alignment horizontal="center" vertical="center"/>
    </xf>
    <xf numFmtId="172" fontId="31" fillId="34" borderId="15" xfId="25836" applyNumberFormat="1" applyFont="1" applyFill="1" applyBorder="1"/>
    <xf numFmtId="3" fontId="0" fillId="0" borderId="0" xfId="0" applyNumberFormat="1"/>
    <xf numFmtId="166" fontId="0" fillId="0" borderId="0" xfId="26155" applyFont="1"/>
    <xf numFmtId="0" fontId="33" fillId="33" borderId="35" xfId="25832" applyNumberFormat="1" applyFont="1" applyFill="1" applyBorder="1" applyAlignment="1">
      <alignment vertical="top" wrapText="1" readingOrder="1"/>
    </xf>
    <xf numFmtId="0" fontId="33" fillId="33" borderId="35" xfId="25832" applyNumberFormat="1" applyFont="1" applyFill="1" applyBorder="1" applyAlignment="1">
      <alignment horizontal="center" vertical="top" wrapText="1" readingOrder="1"/>
    </xf>
    <xf numFmtId="0" fontId="33" fillId="33" borderId="35" xfId="25832" applyNumberFormat="1" applyFont="1" applyFill="1" applyBorder="1" applyAlignment="1">
      <alignment vertical="top" wrapText="1" readingOrder="1"/>
    </xf>
    <xf numFmtId="0" fontId="0" fillId="0" borderId="0" xfId="0" applyFill="1"/>
    <xf numFmtId="0" fontId="33" fillId="33" borderId="35" xfId="25832" applyNumberFormat="1" applyFont="1" applyFill="1" applyBorder="1" applyAlignment="1">
      <alignment vertical="top" wrapText="1" readingOrder="1"/>
    </xf>
    <xf numFmtId="37" fontId="30" fillId="0" borderId="0" xfId="0" applyNumberFormat="1" applyFont="1" applyFill="1" applyBorder="1"/>
    <xf numFmtId="0" fontId="29" fillId="0" borderId="4" xfId="0" applyFont="1" applyFill="1" applyBorder="1"/>
    <xf numFmtId="167" fontId="0" fillId="0" borderId="0" xfId="0" applyNumberFormat="1"/>
    <xf numFmtId="0" fontId="29" fillId="0" borderId="15" xfId="0" applyFont="1" applyFill="1" applyBorder="1"/>
    <xf numFmtId="37" fontId="0" fillId="0" borderId="0" xfId="0" applyNumberFormat="1"/>
    <xf numFmtId="37" fontId="29" fillId="0" borderId="0" xfId="0" applyNumberFormat="1" applyFont="1" applyFill="1" applyBorder="1"/>
    <xf numFmtId="0" fontId="29" fillId="0" borderId="62" xfId="0" applyFont="1" applyFill="1" applyBorder="1"/>
    <xf numFmtId="0" fontId="29" fillId="0" borderId="0" xfId="0" applyFont="1" applyFill="1"/>
    <xf numFmtId="0" fontId="29" fillId="0" borderId="0" xfId="0" applyFont="1"/>
    <xf numFmtId="37" fontId="29" fillId="0" borderId="0" xfId="0" applyNumberFormat="1" applyFont="1" applyFill="1"/>
    <xf numFmtId="37" fontId="30" fillId="0" borderId="4" xfId="0" applyNumberFormat="1" applyFont="1" applyFill="1" applyBorder="1"/>
    <xf numFmtId="0" fontId="59" fillId="0" borderId="0" xfId="0" applyFont="1" applyFill="1"/>
    <xf numFmtId="0" fontId="0" fillId="0" borderId="0" xfId="0" applyBorder="1"/>
    <xf numFmtId="0" fontId="29" fillId="0" borderId="62" xfId="0" applyFont="1" applyBorder="1"/>
    <xf numFmtId="0" fontId="30" fillId="0" borderId="15" xfId="0" applyFont="1" applyFill="1" applyBorder="1"/>
    <xf numFmtId="0" fontId="33" fillId="0" borderId="0" xfId="25832" applyNumberFormat="1" applyFont="1" applyFill="1" applyBorder="1" applyAlignment="1">
      <alignment horizontal="left" vertical="top" wrapText="1" readingOrder="1"/>
    </xf>
    <xf numFmtId="0" fontId="30" fillId="0" borderId="0" xfId="25832" applyNumberFormat="1" applyFont="1" applyFill="1" applyBorder="1" applyAlignment="1">
      <alignment horizontal="left" vertical="top" wrapText="1"/>
    </xf>
    <xf numFmtId="4" fontId="33" fillId="0" borderId="0" xfId="25832" applyNumberFormat="1" applyFont="1" applyFill="1" applyBorder="1" applyAlignment="1">
      <alignment horizontal="right" vertical="top" wrapText="1" readingOrder="1"/>
    </xf>
    <xf numFmtId="169" fontId="33" fillId="0" borderId="0" xfId="25832" applyNumberFormat="1" applyFont="1" applyFill="1" applyBorder="1" applyAlignment="1">
      <alignment vertical="top" wrapText="1" readingOrder="1"/>
    </xf>
    <xf numFmtId="0" fontId="0" fillId="0" borderId="0" xfId="0" applyFill="1" applyBorder="1"/>
    <xf numFmtId="0" fontId="26" fillId="30" borderId="38" xfId="25832" applyNumberFormat="1" applyFont="1" applyFill="1" applyBorder="1" applyAlignment="1">
      <alignment vertical="top" wrapText="1" readingOrder="1"/>
    </xf>
    <xf numFmtId="0" fontId="26" fillId="30" borderId="67" xfId="25832" applyNumberFormat="1" applyFont="1" applyFill="1" applyBorder="1" applyAlignment="1">
      <alignment vertical="top" wrapText="1" readingOrder="1"/>
    </xf>
    <xf numFmtId="167" fontId="31" fillId="34" borderId="17" xfId="0" applyNumberFormat="1" applyFont="1" applyFill="1" applyBorder="1"/>
    <xf numFmtId="167" fontId="31" fillId="34" borderId="18" xfId="0" applyNumberFormat="1" applyFont="1" applyFill="1" applyBorder="1"/>
    <xf numFmtId="167" fontId="31" fillId="34" borderId="19" xfId="0" applyNumberFormat="1" applyFont="1" applyFill="1" applyBorder="1"/>
    <xf numFmtId="4" fontId="0" fillId="0" borderId="0" xfId="0" applyNumberFormat="1" applyFill="1"/>
    <xf numFmtId="0" fontId="33" fillId="33" borderId="35" xfId="25832" applyNumberFormat="1" applyFont="1" applyFill="1" applyBorder="1" applyAlignment="1">
      <alignment vertical="top" wrapText="1" readingOrder="1"/>
    </xf>
    <xf numFmtId="0" fontId="77" fillId="0" borderId="0" xfId="0" applyFont="1"/>
    <xf numFmtId="0" fontId="33" fillId="33" borderId="34" xfId="25832" applyNumberFormat="1" applyFont="1" applyFill="1" applyBorder="1" applyAlignment="1">
      <alignment vertical="center" wrapText="1" readingOrder="1"/>
    </xf>
    <xf numFmtId="0" fontId="33" fillId="33" borderId="35" xfId="25832" applyNumberFormat="1" applyFont="1" applyFill="1" applyBorder="1" applyAlignment="1">
      <alignment vertical="center" wrapText="1" readingOrder="1"/>
    </xf>
    <xf numFmtId="0" fontId="33" fillId="33" borderId="35" xfId="25832" applyNumberFormat="1" applyFont="1" applyFill="1" applyBorder="1" applyAlignment="1">
      <alignment horizontal="center" vertical="center" wrapText="1" readingOrder="1"/>
    </xf>
    <xf numFmtId="0" fontId="33" fillId="33" borderId="56" xfId="25832" applyNumberFormat="1" applyFont="1" applyFill="1" applyBorder="1" applyAlignment="1">
      <alignment horizontal="center" vertical="top" wrapText="1" readingOrder="1"/>
    </xf>
    <xf numFmtId="4" fontId="29" fillId="27" borderId="20" xfId="25832" applyNumberFormat="1" applyFont="1" applyFill="1" applyBorder="1" applyAlignment="1">
      <alignment horizontal="center" vertical="top" wrapText="1" readingOrder="1"/>
    </xf>
    <xf numFmtId="169" fontId="29" fillId="27" borderId="20" xfId="25832" applyNumberFormat="1" applyFont="1" applyFill="1" applyBorder="1" applyAlignment="1">
      <alignment horizontal="center" vertical="top" wrapText="1" readingOrder="1"/>
    </xf>
    <xf numFmtId="169" fontId="29" fillId="27" borderId="55" xfId="25832" applyNumberFormat="1" applyFont="1" applyFill="1" applyBorder="1" applyAlignment="1">
      <alignment horizontal="center" vertical="top" wrapText="1" readingOrder="1"/>
    </xf>
    <xf numFmtId="0" fontId="29" fillId="0" borderId="20" xfId="25832" applyNumberFormat="1" applyFont="1" applyFill="1" applyBorder="1" applyAlignment="1">
      <alignment horizontal="center" vertical="top" wrapText="1" readingOrder="1"/>
    </xf>
    <xf numFmtId="169" fontId="29" fillId="0" borderId="55" xfId="25832" applyNumberFormat="1" applyFont="1" applyFill="1" applyBorder="1" applyAlignment="1">
      <alignment horizontal="center" vertical="top" wrapText="1" readingOrder="1"/>
    </xf>
    <xf numFmtId="0" fontId="29" fillId="0" borderId="33" xfId="25832" applyNumberFormat="1" applyFont="1" applyFill="1" applyBorder="1" applyAlignment="1">
      <alignment horizontal="center" vertical="top" wrapText="1" readingOrder="1"/>
    </xf>
    <xf numFmtId="169" fontId="29" fillId="0" borderId="33" xfId="25832" applyNumberFormat="1" applyFont="1" applyFill="1" applyBorder="1" applyAlignment="1">
      <alignment horizontal="center" vertical="top" wrapText="1" readingOrder="1"/>
    </xf>
    <xf numFmtId="169" fontId="29" fillId="0" borderId="58" xfId="25832" applyNumberFormat="1" applyFont="1" applyFill="1" applyBorder="1" applyAlignment="1">
      <alignment horizontal="center" vertical="top" wrapText="1" readingOrder="1"/>
    </xf>
    <xf numFmtId="4" fontId="29" fillId="71" borderId="20" xfId="25832" applyNumberFormat="1" applyFont="1" applyFill="1" applyBorder="1" applyAlignment="1">
      <alignment horizontal="center" vertical="top" wrapText="1" readingOrder="1"/>
    </xf>
    <xf numFmtId="169" fontId="29" fillId="71" borderId="20" xfId="25832" applyNumberFormat="1" applyFont="1" applyFill="1" applyBorder="1" applyAlignment="1">
      <alignment horizontal="center" vertical="top" wrapText="1" readingOrder="1"/>
    </xf>
    <xf numFmtId="169" fontId="29" fillId="71" borderId="55" xfId="25832" applyNumberFormat="1" applyFont="1" applyFill="1" applyBorder="1" applyAlignment="1">
      <alignment horizontal="center" vertical="top" wrapText="1" readingOrder="1"/>
    </xf>
    <xf numFmtId="4" fontId="29" fillId="0" borderId="20" xfId="25832" applyNumberFormat="1" applyFont="1" applyFill="1" applyBorder="1" applyAlignment="1">
      <alignment horizontal="center" vertical="top" wrapText="1" readingOrder="1"/>
    </xf>
    <xf numFmtId="169" fontId="29" fillId="0" borderId="20" xfId="25832" applyNumberFormat="1" applyFont="1" applyFill="1" applyBorder="1" applyAlignment="1">
      <alignment horizontal="center" vertical="top" wrapText="1" readingOrder="1"/>
    </xf>
    <xf numFmtId="4" fontId="29" fillId="72" borderId="20" xfId="25832" applyNumberFormat="1" applyFont="1" applyFill="1" applyBorder="1" applyAlignment="1">
      <alignment horizontal="center" vertical="top" wrapText="1" readingOrder="1"/>
    </xf>
    <xf numFmtId="169" fontId="29" fillId="72" borderId="20" xfId="25832" applyNumberFormat="1" applyFont="1" applyFill="1" applyBorder="1" applyAlignment="1">
      <alignment horizontal="center" vertical="top" wrapText="1" readingOrder="1"/>
    </xf>
    <xf numFmtId="169" fontId="29" fillId="72" borderId="55" xfId="25832" applyNumberFormat="1" applyFont="1" applyFill="1" applyBorder="1" applyAlignment="1">
      <alignment horizontal="center" vertical="top" wrapText="1" readingOrder="1"/>
    </xf>
    <xf numFmtId="0" fontId="29" fillId="71" borderId="68" xfId="25832" applyNumberFormat="1" applyFont="1" applyFill="1" applyBorder="1" applyAlignment="1">
      <alignment horizontal="center" vertical="top" wrapText="1" readingOrder="1"/>
    </xf>
    <xf numFmtId="169" fontId="29" fillId="71" borderId="68" xfId="25832" applyNumberFormat="1" applyFont="1" applyFill="1" applyBorder="1" applyAlignment="1">
      <alignment horizontal="center" vertical="top" wrapText="1" readingOrder="1"/>
    </xf>
    <xf numFmtId="169" fontId="29" fillId="71" borderId="69" xfId="25832" applyNumberFormat="1" applyFont="1" applyFill="1" applyBorder="1" applyAlignment="1">
      <alignment horizontal="center" vertical="top" wrapText="1" readingOrder="1"/>
    </xf>
    <xf numFmtId="4" fontId="33" fillId="32" borderId="29" xfId="25832" applyNumberFormat="1" applyFont="1" applyFill="1" applyBorder="1" applyAlignment="1">
      <alignment horizontal="center" vertical="top" wrapText="1" readingOrder="1"/>
    </xf>
    <xf numFmtId="0" fontId="33" fillId="32" borderId="29" xfId="25832" applyNumberFormat="1" applyFont="1" applyFill="1" applyBorder="1" applyAlignment="1">
      <alignment horizontal="center" vertical="top" wrapText="1" readingOrder="1"/>
    </xf>
    <xf numFmtId="169" fontId="33" fillId="32" borderId="57" xfId="25832" applyNumberFormat="1" applyFont="1" applyFill="1" applyBorder="1" applyAlignment="1">
      <alignment horizontal="center" vertical="top" wrapText="1" readingOrder="1"/>
    </xf>
    <xf numFmtId="4" fontId="26" fillId="0" borderId="23" xfId="25832" applyNumberFormat="1" applyFont="1" applyFill="1" applyBorder="1" applyAlignment="1">
      <alignment horizontal="center" vertical="top" wrapText="1" readingOrder="1"/>
    </xf>
    <xf numFmtId="0" fontId="26" fillId="0" borderId="23" xfId="25832" applyNumberFormat="1" applyFont="1" applyFill="1" applyBorder="1" applyAlignment="1">
      <alignment horizontal="center" vertical="top" wrapText="1" readingOrder="1"/>
    </xf>
    <xf numFmtId="169" fontId="26" fillId="0" borderId="54" xfId="25832" applyNumberFormat="1" applyFont="1" applyFill="1" applyBorder="1" applyAlignment="1">
      <alignment horizontal="center" vertical="top" wrapText="1" readingOrder="1"/>
    </xf>
    <xf numFmtId="4" fontId="33" fillId="33" borderId="35" xfId="25832" applyNumberFormat="1" applyFont="1" applyFill="1" applyBorder="1" applyAlignment="1">
      <alignment horizontal="center" vertical="top" wrapText="1" readingOrder="1"/>
    </xf>
    <xf numFmtId="169" fontId="33" fillId="33" borderId="35" xfId="25832" applyNumberFormat="1" applyFont="1" applyFill="1" applyBorder="1" applyAlignment="1">
      <alignment horizontal="center" vertical="top" wrapText="1" readingOrder="1"/>
    </xf>
    <xf numFmtId="169" fontId="33" fillId="33" borderId="56" xfId="25832" applyNumberFormat="1" applyFont="1" applyFill="1" applyBorder="1" applyAlignment="1">
      <alignment horizontal="center" vertical="top" wrapText="1" readingOrder="1"/>
    </xf>
    <xf numFmtId="0" fontId="33" fillId="33" borderId="56" xfId="25832" applyNumberFormat="1" applyFont="1" applyFill="1" applyBorder="1" applyAlignment="1">
      <alignment horizontal="center" vertical="center" wrapText="1" readingOrder="1"/>
    </xf>
    <xf numFmtId="169" fontId="33" fillId="32" borderId="29" xfId="25832" applyNumberFormat="1" applyFont="1" applyFill="1" applyBorder="1" applyAlignment="1">
      <alignment horizontal="center" vertical="top" wrapText="1" readingOrder="1"/>
    </xf>
    <xf numFmtId="4" fontId="26" fillId="27" borderId="20" xfId="25832" applyNumberFormat="1" applyFont="1" applyFill="1" applyBorder="1" applyAlignment="1">
      <alignment horizontal="center" vertical="top" wrapText="1" readingOrder="1"/>
    </xf>
    <xf numFmtId="169" fontId="26" fillId="27" borderId="20" xfId="25832" applyNumberFormat="1" applyFont="1" applyFill="1" applyBorder="1" applyAlignment="1">
      <alignment horizontal="center" vertical="top" wrapText="1" readingOrder="1"/>
    </xf>
    <xf numFmtId="169" fontId="26" fillId="27" borderId="55" xfId="25832" applyNumberFormat="1" applyFont="1" applyFill="1" applyBorder="1" applyAlignment="1">
      <alignment horizontal="center" vertical="top" wrapText="1" readingOrder="1"/>
    </xf>
    <xf numFmtId="0" fontId="26" fillId="0" borderId="20" xfId="25832" applyNumberFormat="1" applyFont="1" applyFill="1" applyBorder="1" applyAlignment="1">
      <alignment horizontal="center" vertical="top" wrapText="1" readingOrder="1"/>
    </xf>
    <xf numFmtId="169" fontId="26" fillId="0" borderId="55" xfId="25832" applyNumberFormat="1" applyFont="1" applyFill="1" applyBorder="1" applyAlignment="1">
      <alignment horizontal="center" vertical="top" wrapText="1" readingOrder="1"/>
    </xf>
    <xf numFmtId="0" fontId="26" fillId="0" borderId="33" xfId="25832" applyNumberFormat="1" applyFont="1" applyFill="1" applyBorder="1" applyAlignment="1">
      <alignment horizontal="center" vertical="top" wrapText="1" readingOrder="1"/>
    </xf>
    <xf numFmtId="169" fontId="26" fillId="0" borderId="33" xfId="25832" applyNumberFormat="1" applyFont="1" applyFill="1" applyBorder="1" applyAlignment="1">
      <alignment horizontal="center" vertical="top" wrapText="1" readingOrder="1"/>
    </xf>
    <xf numFmtId="169" fontId="26" fillId="0" borderId="58" xfId="25832" applyNumberFormat="1" applyFont="1" applyFill="1" applyBorder="1" applyAlignment="1">
      <alignment horizontal="center" vertical="top" wrapText="1" readingOrder="1"/>
    </xf>
    <xf numFmtId="4" fontId="26" fillId="71" borderId="20" xfId="25832" applyNumberFormat="1" applyFont="1" applyFill="1" applyBorder="1" applyAlignment="1">
      <alignment horizontal="center" vertical="top" wrapText="1" readingOrder="1"/>
    </xf>
    <xf numFmtId="169" fontId="26" fillId="71" borderId="20" xfId="25832" applyNumberFormat="1" applyFont="1" applyFill="1" applyBorder="1" applyAlignment="1">
      <alignment horizontal="center" vertical="top" wrapText="1" readingOrder="1"/>
    </xf>
    <xf numFmtId="169" fontId="26" fillId="71" borderId="55" xfId="25832" applyNumberFormat="1" applyFont="1" applyFill="1" applyBorder="1" applyAlignment="1">
      <alignment horizontal="center" vertical="top" wrapText="1" readingOrder="1"/>
    </xf>
    <xf numFmtId="4" fontId="26" fillId="0" borderId="20" xfId="25832" applyNumberFormat="1" applyFont="1" applyFill="1" applyBorder="1" applyAlignment="1">
      <alignment horizontal="center" vertical="top" wrapText="1" readingOrder="1"/>
    </xf>
    <xf numFmtId="169" fontId="26" fillId="0" borderId="20" xfId="25832" applyNumberFormat="1" applyFont="1" applyFill="1" applyBorder="1" applyAlignment="1">
      <alignment horizontal="center" vertical="top" wrapText="1" readingOrder="1"/>
    </xf>
    <xf numFmtId="4" fontId="26" fillId="72" borderId="20" xfId="25832" applyNumberFormat="1" applyFont="1" applyFill="1" applyBorder="1" applyAlignment="1">
      <alignment horizontal="center" vertical="top" wrapText="1" readingOrder="1"/>
    </xf>
    <xf numFmtId="169" fontId="26" fillId="72" borderId="20" xfId="25832" applyNumberFormat="1" applyFont="1" applyFill="1" applyBorder="1" applyAlignment="1">
      <alignment horizontal="center" vertical="top" wrapText="1" readingOrder="1"/>
    </xf>
    <xf numFmtId="169" fontId="26" fillId="72" borderId="55" xfId="25832" applyNumberFormat="1" applyFont="1" applyFill="1" applyBorder="1" applyAlignment="1">
      <alignment horizontal="center" vertical="top" wrapText="1" readingOrder="1"/>
    </xf>
    <xf numFmtId="0" fontId="26" fillId="71" borderId="68" xfId="25832" applyNumberFormat="1" applyFont="1" applyFill="1" applyBorder="1" applyAlignment="1">
      <alignment horizontal="center" vertical="top" wrapText="1" readingOrder="1"/>
    </xf>
    <xf numFmtId="169" fontId="26" fillId="71" borderId="68" xfId="25832" applyNumberFormat="1" applyFont="1" applyFill="1" applyBorder="1" applyAlignment="1">
      <alignment horizontal="center" vertical="top" wrapText="1" readingOrder="1"/>
    </xf>
    <xf numFmtId="169" fontId="26" fillId="71" borderId="69" xfId="25832" applyNumberFormat="1" applyFont="1" applyFill="1" applyBorder="1" applyAlignment="1">
      <alignment horizontal="center" vertical="top" wrapText="1" readingOrder="1"/>
    </xf>
    <xf numFmtId="0" fontId="26" fillId="27" borderId="20" xfId="25832" applyNumberFormat="1" applyFont="1" applyFill="1" applyBorder="1" applyAlignment="1">
      <alignment horizontal="center" vertical="top" wrapText="1" readingOrder="1"/>
    </xf>
    <xf numFmtId="4" fontId="26" fillId="70" borderId="20" xfId="25832" applyNumberFormat="1" applyFont="1" applyFill="1" applyBorder="1" applyAlignment="1">
      <alignment horizontal="center" vertical="top" wrapText="1" readingOrder="1"/>
    </xf>
    <xf numFmtId="169" fontId="26" fillId="70" borderId="20" xfId="25832" applyNumberFormat="1" applyFont="1" applyFill="1" applyBorder="1" applyAlignment="1">
      <alignment horizontal="center" vertical="top" wrapText="1" readingOrder="1"/>
    </xf>
    <xf numFmtId="169" fontId="26" fillId="70" borderId="55" xfId="25832" applyNumberFormat="1" applyFont="1" applyFill="1" applyBorder="1" applyAlignment="1">
      <alignment horizontal="center" vertical="top" wrapText="1" readingOrder="1"/>
    </xf>
    <xf numFmtId="0" fontId="26" fillId="71" borderId="23" xfId="25832" applyNumberFormat="1" applyFont="1" applyFill="1" applyBorder="1" applyAlignment="1">
      <alignment horizontal="center" vertical="top" wrapText="1" readingOrder="1"/>
    </xf>
    <xf numFmtId="169" fontId="26" fillId="71" borderId="23" xfId="25832" applyNumberFormat="1" applyFont="1" applyFill="1" applyBorder="1" applyAlignment="1">
      <alignment horizontal="center" vertical="top" wrapText="1" readingOrder="1"/>
    </xf>
    <xf numFmtId="169" fontId="26" fillId="71" borderId="54" xfId="25832" applyNumberFormat="1" applyFont="1" applyFill="1" applyBorder="1" applyAlignment="1">
      <alignment horizontal="center" vertical="top" wrapText="1" readingOrder="1"/>
    </xf>
    <xf numFmtId="0" fontId="0" fillId="0" borderId="0" xfId="0" applyAlignment="1">
      <alignment horizontal="center"/>
    </xf>
    <xf numFmtId="0" fontId="26" fillId="70" borderId="20" xfId="25832" applyNumberFormat="1" applyFont="1" applyFill="1" applyBorder="1" applyAlignment="1">
      <alignment horizontal="center" vertical="top" wrapText="1" readingOrder="1"/>
    </xf>
    <xf numFmtId="0" fontId="26" fillId="71" borderId="20" xfId="25832" applyNumberFormat="1" applyFont="1" applyFill="1" applyBorder="1" applyAlignment="1">
      <alignment horizontal="center" vertical="top" wrapText="1" readingOrder="1"/>
    </xf>
    <xf numFmtId="0" fontId="26" fillId="70" borderId="23" xfId="25832" applyNumberFormat="1" applyFont="1" applyFill="1" applyBorder="1" applyAlignment="1">
      <alignment horizontal="center" vertical="top" wrapText="1" readingOrder="1"/>
    </xf>
    <xf numFmtId="169" fontId="26" fillId="70" borderId="23" xfId="25832" applyNumberFormat="1" applyFont="1" applyFill="1" applyBorder="1" applyAlignment="1">
      <alignment horizontal="center" vertical="top" wrapText="1" readingOrder="1"/>
    </xf>
    <xf numFmtId="169" fontId="26" fillId="70" borderId="54" xfId="25832" applyNumberFormat="1" applyFont="1" applyFill="1" applyBorder="1" applyAlignment="1">
      <alignment horizontal="center" vertical="top" wrapText="1" readingOrder="1"/>
    </xf>
    <xf numFmtId="1" fontId="29" fillId="0" borderId="52" xfId="25834" applyNumberFormat="1" applyFont="1" applyFill="1" applyBorder="1" applyAlignment="1">
      <alignment horizontal="center"/>
    </xf>
    <xf numFmtId="1" fontId="29" fillId="73" borderId="52" xfId="25834" applyNumberFormat="1" applyFont="1" applyFill="1" applyBorder="1" applyAlignment="1">
      <alignment horizontal="center"/>
    </xf>
    <xf numFmtId="1" fontId="29" fillId="26" borderId="52" xfId="25834" applyNumberFormat="1" applyFont="1" applyFill="1" applyBorder="1" applyAlignment="1">
      <alignment horizontal="center"/>
    </xf>
    <xf numFmtId="4" fontId="31" fillId="32" borderId="29" xfId="25832" applyNumberFormat="1" applyFont="1" applyFill="1" applyBorder="1" applyAlignment="1">
      <alignment horizontal="center" vertical="top" wrapText="1" readingOrder="1"/>
    </xf>
    <xf numFmtId="169" fontId="31" fillId="32" borderId="29" xfId="25832" applyNumberFormat="1" applyFont="1" applyFill="1" applyBorder="1" applyAlignment="1">
      <alignment horizontal="center" vertical="top" wrapText="1" readingOrder="1"/>
    </xf>
    <xf numFmtId="169" fontId="31" fillId="32" borderId="57" xfId="25832" applyNumberFormat="1" applyFont="1" applyFill="1" applyBorder="1" applyAlignment="1">
      <alignment horizontal="center" vertical="top" wrapText="1" readingOrder="1"/>
    </xf>
    <xf numFmtId="0" fontId="0" fillId="38" borderId="0" xfId="0" applyFill="1"/>
    <xf numFmtId="4" fontId="59" fillId="0" borderId="0" xfId="0" applyNumberFormat="1" applyFont="1" applyFill="1"/>
    <xf numFmtId="0" fontId="79" fillId="0" borderId="0" xfId="0" applyNumberFormat="1" applyFont="1" applyFill="1" applyBorder="1" applyAlignment="1">
      <alignment horizontal="right" vertical="top" wrapText="1" readingOrder="1"/>
    </xf>
    <xf numFmtId="0" fontId="30" fillId="0" borderId="4" xfId="0" applyFont="1" applyFill="1" applyBorder="1" applyAlignment="1">
      <alignment horizontal="right"/>
    </xf>
    <xf numFmtId="4" fontId="29" fillId="0" borderId="23" xfId="25832" applyNumberFormat="1" applyFont="1" applyFill="1" applyBorder="1" applyAlignment="1">
      <alignment horizontal="center" vertical="top" wrapText="1" readingOrder="1"/>
    </xf>
    <xf numFmtId="0" fontId="29" fillId="0" borderId="23" xfId="25832" applyNumberFormat="1" applyFont="1" applyFill="1" applyBorder="1" applyAlignment="1">
      <alignment horizontal="center" vertical="top" wrapText="1" readingOrder="1"/>
    </xf>
    <xf numFmtId="169" fontId="29" fillId="0" borderId="54" xfId="25832" applyNumberFormat="1" applyFont="1" applyFill="1" applyBorder="1" applyAlignment="1">
      <alignment horizontal="center" vertical="top" wrapText="1" readingOrder="1"/>
    </xf>
    <xf numFmtId="4" fontId="0" fillId="0" borderId="0" xfId="0" applyNumberFormat="1"/>
    <xf numFmtId="0" fontId="31" fillId="32" borderId="29" xfId="25832" applyNumberFormat="1" applyFont="1" applyFill="1" applyBorder="1" applyAlignment="1">
      <alignment horizontal="center" vertical="top" wrapText="1" readingOrder="1"/>
    </xf>
    <xf numFmtId="4" fontId="31" fillId="33" borderId="35" xfId="25832" applyNumberFormat="1" applyFont="1" applyFill="1" applyBorder="1" applyAlignment="1">
      <alignment horizontal="center" vertical="top" wrapText="1" readingOrder="1"/>
    </xf>
    <xf numFmtId="169" fontId="31" fillId="33" borderId="35" xfId="25832" applyNumberFormat="1" applyFont="1" applyFill="1" applyBorder="1" applyAlignment="1">
      <alignment horizontal="center" vertical="top" wrapText="1" readingOrder="1"/>
    </xf>
    <xf numFmtId="169" fontId="31" fillId="33" borderId="56" xfId="25832" applyNumberFormat="1" applyFont="1" applyFill="1" applyBorder="1" applyAlignment="1">
      <alignment horizontal="center" vertical="top" wrapText="1" readingOrder="1"/>
    </xf>
    <xf numFmtId="0" fontId="81" fillId="0" borderId="0" xfId="0" applyFont="1"/>
    <xf numFmtId="0" fontId="31" fillId="75" borderId="14" xfId="0" applyNumberFormat="1" applyFont="1" applyFill="1" applyBorder="1" applyAlignment="1">
      <alignment vertical="center"/>
    </xf>
    <xf numFmtId="0" fontId="31" fillId="75" borderId="78" xfId="0" applyNumberFormat="1" applyFont="1" applyFill="1" applyBorder="1" applyAlignment="1">
      <alignment vertical="center"/>
    </xf>
    <xf numFmtId="0" fontId="31" fillId="75" borderId="82" xfId="0" applyNumberFormat="1" applyFont="1" applyFill="1" applyBorder="1" applyAlignment="1">
      <alignment horizontal="center" vertical="center" wrapText="1"/>
    </xf>
    <xf numFmtId="0" fontId="0" fillId="0" borderId="0" xfId="0" applyAlignment="1">
      <alignment horizontal="center" vertical="center"/>
    </xf>
    <xf numFmtId="0" fontId="2" fillId="0" borderId="0" xfId="0" applyFont="1" applyBorder="1"/>
    <xf numFmtId="0" fontId="0" fillId="0" borderId="0" xfId="0"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vertical="center"/>
    </xf>
    <xf numFmtId="0" fontId="2" fillId="0" borderId="0" xfId="0" applyFont="1" applyBorder="1" applyAlignment="1">
      <alignment vertical="center"/>
    </xf>
    <xf numFmtId="0" fontId="82" fillId="0" borderId="0" xfId="0" applyFont="1" applyFill="1" applyBorder="1"/>
    <xf numFmtId="0" fontId="82" fillId="0" borderId="0" xfId="0" applyFont="1" applyFill="1"/>
    <xf numFmtId="0" fontId="32" fillId="0" borderId="0" xfId="0" applyFont="1" applyFill="1" applyBorder="1"/>
    <xf numFmtId="0" fontId="32" fillId="0" borderId="0" xfId="0" applyFont="1" applyBorder="1"/>
    <xf numFmtId="0" fontId="32" fillId="0" borderId="0" xfId="0" applyFont="1"/>
    <xf numFmtId="0" fontId="77" fillId="0" borderId="0" xfId="0" applyFont="1" applyFill="1" applyBorder="1"/>
    <xf numFmtId="0" fontId="33" fillId="33" borderId="35" xfId="25832" applyNumberFormat="1" applyFont="1" applyFill="1" applyBorder="1" applyAlignment="1">
      <alignment vertical="top" wrapText="1" readingOrder="1"/>
    </xf>
    <xf numFmtId="0" fontId="83" fillId="0" borderId="0" xfId="0" applyFont="1" applyAlignment="1">
      <alignment horizontal="center" vertical="center"/>
    </xf>
    <xf numFmtId="0" fontId="31" fillId="0" borderId="0" xfId="0" applyFont="1" applyAlignment="1">
      <alignment horizontal="center" vertical="center"/>
    </xf>
    <xf numFmtId="175" fontId="0" fillId="0" borderId="0" xfId="0" applyNumberFormat="1"/>
    <xf numFmtId="0" fontId="0" fillId="0" borderId="0" xfId="0" applyFont="1" applyAlignment="1">
      <alignment horizontal="center" vertical="center"/>
    </xf>
    <xf numFmtId="0" fontId="81" fillId="0" borderId="0" xfId="0" applyFont="1" applyAlignment="1">
      <alignment horizontal="center" vertical="center"/>
    </xf>
    <xf numFmtId="0" fontId="32" fillId="0" borderId="0" xfId="0" applyFont="1" applyFill="1" applyAlignment="1">
      <alignment horizontal="center" vertical="center"/>
    </xf>
    <xf numFmtId="167" fontId="57" fillId="0" borderId="0" xfId="25836" applyNumberFormat="1" applyFont="1" applyAlignment="1">
      <alignment horizontal="center" vertical="center"/>
    </xf>
    <xf numFmtId="0" fontId="0" fillId="0" borderId="0" xfId="0" applyFont="1" applyBorder="1" applyAlignment="1">
      <alignment horizontal="center" vertical="center"/>
    </xf>
    <xf numFmtId="0" fontId="81" fillId="0" borderId="0" xfId="0" applyFont="1" applyAlignment="1">
      <alignment vertical="center"/>
    </xf>
    <xf numFmtId="0" fontId="0" fillId="0" borderId="0" xfId="0" applyFont="1" applyAlignment="1">
      <alignment vertical="center"/>
    </xf>
    <xf numFmtId="0" fontId="57" fillId="0" borderId="0" xfId="25835" applyFont="1" applyAlignment="1">
      <alignment vertical="center"/>
    </xf>
    <xf numFmtId="0" fontId="77" fillId="0" borderId="0" xfId="0" applyFont="1" applyFill="1"/>
    <xf numFmtId="0" fontId="32" fillId="34" borderId="14" xfId="28810" applyFont="1" applyFill="1" applyBorder="1"/>
    <xf numFmtId="0" fontId="32" fillId="34" borderId="2" xfId="28810" applyFont="1" applyFill="1" applyBorder="1"/>
    <xf numFmtId="0" fontId="31" fillId="34" borderId="15" xfId="28810" applyFont="1" applyFill="1" applyBorder="1" applyAlignment="1">
      <alignment horizontal="left"/>
    </xf>
    <xf numFmtId="0" fontId="31" fillId="34" borderId="0" xfId="28810" applyFont="1" applyFill="1" applyBorder="1" applyAlignment="1">
      <alignment horizontal="left"/>
    </xf>
    <xf numFmtId="0" fontId="31" fillId="34" borderId="61" xfId="28810" applyFont="1" applyFill="1" applyBorder="1" applyAlignment="1">
      <alignment horizontal="left"/>
    </xf>
    <xf numFmtId="0" fontId="31" fillId="34" borderId="62" xfId="28810" applyFont="1" applyFill="1" applyBorder="1" applyAlignment="1">
      <alignment horizontal="left"/>
    </xf>
    <xf numFmtId="0" fontId="0" fillId="0" borderId="0" xfId="0" applyFill="1" applyAlignment="1">
      <alignment horizontal="center"/>
    </xf>
    <xf numFmtId="174" fontId="29" fillId="26" borderId="52" xfId="26155" applyNumberFormat="1" applyFont="1" applyFill="1" applyBorder="1" applyAlignment="1">
      <alignment horizontal="center" vertical="center"/>
    </xf>
    <xf numFmtId="174" fontId="29" fillId="0" borderId="52" xfId="26155" applyNumberFormat="1" applyFont="1" applyBorder="1" applyAlignment="1">
      <alignment horizontal="center" vertical="center"/>
    </xf>
    <xf numFmtId="0" fontId="0" fillId="0" borderId="0" xfId="0" applyFont="1" applyBorder="1"/>
    <xf numFmtId="0" fontId="26" fillId="30" borderId="87" xfId="25832" applyNumberFormat="1" applyFont="1" applyFill="1" applyBorder="1" applyAlignment="1">
      <alignment vertical="top" wrapText="1" readingOrder="1"/>
    </xf>
    <xf numFmtId="0" fontId="29" fillId="71" borderId="88" xfId="25832" applyNumberFormat="1" applyFont="1" applyFill="1" applyBorder="1" applyAlignment="1">
      <alignment horizontal="center" vertical="top" wrapText="1" readingOrder="1"/>
    </xf>
    <xf numFmtId="169" fontId="29" fillId="71" borderId="88" xfId="25832" applyNumberFormat="1" applyFont="1" applyFill="1" applyBorder="1" applyAlignment="1">
      <alignment horizontal="center" vertical="top" wrapText="1" readingOrder="1"/>
    </xf>
    <xf numFmtId="169" fontId="29" fillId="71" borderId="91" xfId="25832" applyNumberFormat="1" applyFont="1" applyFill="1" applyBorder="1" applyAlignment="1">
      <alignment horizontal="center" vertical="top" wrapText="1" readingOrder="1"/>
    </xf>
    <xf numFmtId="0" fontId="26" fillId="30" borderId="92" xfId="25832" applyNumberFormat="1" applyFont="1" applyFill="1" applyBorder="1" applyAlignment="1">
      <alignment vertical="top" wrapText="1" readingOrder="1"/>
    </xf>
    <xf numFmtId="0" fontId="29" fillId="71" borderId="95" xfId="25832" applyNumberFormat="1" applyFont="1" applyFill="1" applyBorder="1" applyAlignment="1">
      <alignment horizontal="center" vertical="top" wrapText="1" readingOrder="1"/>
    </xf>
    <xf numFmtId="169" fontId="29" fillId="71" borderId="95" xfId="25832" applyNumberFormat="1" applyFont="1" applyFill="1" applyBorder="1" applyAlignment="1">
      <alignment horizontal="center" vertical="top" wrapText="1" readingOrder="1"/>
    </xf>
    <xf numFmtId="169" fontId="29" fillId="71" borderId="96" xfId="25832" applyNumberFormat="1" applyFont="1" applyFill="1" applyBorder="1" applyAlignment="1">
      <alignment horizontal="center" vertical="top" wrapText="1" readingOrder="1"/>
    </xf>
    <xf numFmtId="176" fontId="0" fillId="0" borderId="0" xfId="0" applyNumberFormat="1"/>
    <xf numFmtId="176" fontId="29" fillId="0" borderId="0" xfId="0" applyNumberFormat="1" applyFont="1"/>
    <xf numFmtId="176" fontId="32" fillId="0" borderId="0" xfId="0" applyNumberFormat="1" applyFont="1"/>
    <xf numFmtId="177" fontId="0" fillId="0" borderId="0" xfId="0" applyNumberFormat="1"/>
    <xf numFmtId="0" fontId="84" fillId="0" borderId="0" xfId="0" applyFont="1"/>
    <xf numFmtId="0" fontId="85" fillId="77" borderId="62" xfId="0" applyFont="1" applyFill="1" applyBorder="1"/>
    <xf numFmtId="0" fontId="85" fillId="77" borderId="61" xfId="0" applyFont="1" applyFill="1" applyBorder="1"/>
    <xf numFmtId="0" fontId="0" fillId="0" borderId="0" xfId="0" applyAlignment="1">
      <alignment horizontal="left" indent="1"/>
    </xf>
    <xf numFmtId="3" fontId="29" fillId="78" borderId="0" xfId="0" applyNumberFormat="1" applyFont="1" applyFill="1" applyBorder="1" applyAlignment="1">
      <alignment horizontal="center"/>
    </xf>
    <xf numFmtId="0" fontId="31" fillId="77" borderId="15" xfId="0" applyFont="1" applyFill="1" applyBorder="1" applyAlignment="1">
      <alignment horizontal="left"/>
    </xf>
    <xf numFmtId="0" fontId="86" fillId="0" borderId="0" xfId="0" applyFont="1"/>
    <xf numFmtId="0" fontId="30" fillId="0" borderId="0" xfId="0" applyFont="1"/>
    <xf numFmtId="178" fontId="31" fillId="69" borderId="2" xfId="0" applyNumberFormat="1" applyFont="1" applyFill="1" applyBorder="1" applyAlignment="1">
      <alignment horizontal="center"/>
    </xf>
    <xf numFmtId="178" fontId="31" fillId="69" borderId="100" xfId="0" applyNumberFormat="1" applyFont="1" applyFill="1" applyBorder="1" applyAlignment="1">
      <alignment horizontal="center"/>
    </xf>
    <xf numFmtId="179" fontId="31" fillId="69" borderId="101" xfId="0" applyNumberFormat="1" applyFont="1" applyFill="1" applyBorder="1" applyAlignment="1">
      <alignment horizontal="center"/>
    </xf>
    <xf numFmtId="1" fontId="31" fillId="0" borderId="0" xfId="0" applyNumberFormat="1" applyFont="1" applyFill="1"/>
    <xf numFmtId="179" fontId="30" fillId="0" borderId="0" xfId="0" applyNumberFormat="1" applyFont="1" applyFill="1"/>
    <xf numFmtId="178" fontId="31" fillId="0" borderId="0" xfId="0" applyNumberFormat="1" applyFont="1" applyFill="1" applyBorder="1" applyAlignment="1">
      <alignment horizontal="center"/>
    </xf>
    <xf numFmtId="0" fontId="30" fillId="0" borderId="0" xfId="0" applyFont="1" applyFill="1"/>
    <xf numFmtId="0" fontId="0" fillId="0" borderId="0" xfId="0" applyFont="1" applyFill="1" applyBorder="1"/>
    <xf numFmtId="3" fontId="30" fillId="78" borderId="52" xfId="0" applyNumberFormat="1" applyFont="1" applyFill="1" applyBorder="1" applyAlignment="1">
      <alignment horizontal="center"/>
    </xf>
    <xf numFmtId="167" fontId="87" fillId="77" borderId="62" xfId="0" applyNumberFormat="1" applyFont="1" applyFill="1" applyBorder="1" applyAlignment="1"/>
    <xf numFmtId="0" fontId="0" fillId="0" borderId="0" xfId="0" applyBorder="1" applyAlignment="1">
      <alignment horizontal="center" vertical="center"/>
    </xf>
    <xf numFmtId="0" fontId="33" fillId="33" borderId="35" xfId="25832" applyNumberFormat="1" applyFont="1" applyFill="1" applyBorder="1" applyAlignment="1">
      <alignment vertical="top" wrapText="1" readingOrder="1"/>
    </xf>
    <xf numFmtId="180" fontId="29" fillId="0" borderId="0" xfId="0" applyNumberFormat="1" applyFont="1" applyBorder="1" applyAlignment="1">
      <alignment horizontal="center"/>
    </xf>
    <xf numFmtId="180" fontId="29" fillId="26" borderId="0" xfId="0" applyNumberFormat="1" applyFont="1" applyFill="1" applyBorder="1" applyAlignment="1">
      <alignment horizontal="center"/>
    </xf>
    <xf numFmtId="180" fontId="29" fillId="0" borderId="0" xfId="0" applyNumberFormat="1" applyFont="1" applyFill="1" applyBorder="1" applyAlignment="1">
      <alignment horizontal="center"/>
    </xf>
    <xf numFmtId="1" fontId="31" fillId="69" borderId="15" xfId="0" applyNumberFormat="1" applyFont="1" applyFill="1" applyBorder="1"/>
    <xf numFmtId="1" fontId="31" fillId="69" borderId="15" xfId="0" applyNumberFormat="1" applyFont="1" applyFill="1" applyBorder="1" applyAlignment="1" applyProtection="1">
      <alignment horizontal="left"/>
    </xf>
    <xf numFmtId="4" fontId="31" fillId="0" borderId="0" xfId="25832" applyNumberFormat="1" applyFont="1" applyFill="1" applyBorder="1" applyAlignment="1">
      <alignment horizontal="center" vertical="top" wrapText="1" readingOrder="1"/>
    </xf>
    <xf numFmtId="169" fontId="31" fillId="0" borderId="0" xfId="25832" applyNumberFormat="1" applyFont="1" applyFill="1" applyBorder="1" applyAlignment="1">
      <alignment horizontal="center" vertical="top" wrapText="1" readingOrder="1"/>
    </xf>
    <xf numFmtId="0" fontId="59" fillId="71" borderId="95" xfId="25832" applyNumberFormat="1" applyFont="1" applyFill="1" applyBorder="1" applyAlignment="1">
      <alignment horizontal="center" vertical="top" wrapText="1" readingOrder="1"/>
    </xf>
    <xf numFmtId="169" fontId="59" fillId="71" borderId="95" xfId="25832" applyNumberFormat="1" applyFont="1" applyFill="1" applyBorder="1" applyAlignment="1">
      <alignment horizontal="center" vertical="top" wrapText="1" readingOrder="1"/>
    </xf>
    <xf numFmtId="169" fontId="59" fillId="71" borderId="96" xfId="25832" applyNumberFormat="1" applyFont="1" applyFill="1" applyBorder="1" applyAlignment="1">
      <alignment horizontal="center" vertical="top" wrapText="1" readingOrder="1"/>
    </xf>
    <xf numFmtId="0" fontId="0" fillId="0" borderId="0" xfId="0" applyBorder="1" applyAlignment="1">
      <alignment horizontal="center" vertical="center"/>
    </xf>
    <xf numFmtId="0" fontId="29" fillId="0" borderId="0" xfId="0" applyFont="1" applyAlignment="1">
      <alignment horizontal="center" vertical="center"/>
    </xf>
    <xf numFmtId="173" fontId="32" fillId="0" borderId="0" xfId="25834" applyNumberFormat="1" applyFont="1" applyFill="1" applyBorder="1" applyAlignment="1">
      <alignment horizontal="center"/>
    </xf>
    <xf numFmtId="1" fontId="32" fillId="0" borderId="0" xfId="25834" applyNumberFormat="1" applyFont="1" applyFill="1" applyBorder="1" applyAlignment="1">
      <alignment horizontal="center"/>
    </xf>
    <xf numFmtId="172" fontId="31" fillId="0" borderId="0" xfId="25836" applyNumberFormat="1" applyFont="1" applyFill="1" applyBorder="1"/>
    <xf numFmtId="0" fontId="0" fillId="0" borderId="0" xfId="0" applyBorder="1" applyAlignment="1">
      <alignment horizontal="center" vertical="center"/>
    </xf>
    <xf numFmtId="0" fontId="88" fillId="0" borderId="0" xfId="0" applyFont="1" applyFill="1" applyBorder="1"/>
    <xf numFmtId="0" fontId="3" fillId="0" borderId="0" xfId="1" applyFont="1"/>
    <xf numFmtId="0" fontId="29" fillId="0" borderId="0" xfId="0" applyFont="1" applyAlignment="1">
      <alignment horizontal="center"/>
    </xf>
    <xf numFmtId="177" fontId="0" fillId="0" borderId="0" xfId="0" applyNumberFormat="1" applyAlignment="1">
      <alignment horizontal="center"/>
    </xf>
    <xf numFmtId="176" fontId="29" fillId="0" borderId="0" xfId="0" applyNumberFormat="1" applyFont="1" applyAlignment="1">
      <alignment horizontal="center"/>
    </xf>
    <xf numFmtId="176" fontId="0" fillId="0" borderId="0" xfId="0" applyNumberFormat="1" applyAlignment="1">
      <alignment horizontal="center"/>
    </xf>
    <xf numFmtId="174" fontId="87" fillId="77" borderId="62" xfId="0" applyNumberFormat="1" applyFont="1" applyFill="1" applyBorder="1" applyAlignment="1">
      <alignment horizontal="center" vertical="center"/>
    </xf>
    <xf numFmtId="0" fontId="31" fillId="75" borderId="102" xfId="0" applyNumberFormat="1" applyFont="1" applyFill="1" applyBorder="1" applyAlignment="1">
      <alignment vertical="center"/>
    </xf>
    <xf numFmtId="0" fontId="31" fillId="75" borderId="81" xfId="0" applyNumberFormat="1" applyFont="1" applyFill="1" applyBorder="1" applyAlignment="1">
      <alignment horizontal="center" vertical="center" wrapText="1"/>
    </xf>
    <xf numFmtId="0" fontId="31" fillId="75" borderId="74" xfId="0" applyNumberFormat="1" applyFont="1" applyFill="1" applyBorder="1" applyAlignment="1">
      <alignment horizontal="right" vertical="center"/>
    </xf>
    <xf numFmtId="3" fontId="31" fillId="76" borderId="72" xfId="0" applyNumberFormat="1" applyFont="1" applyFill="1" applyBorder="1" applyAlignment="1">
      <alignment horizontal="center" vertical="center"/>
    </xf>
    <xf numFmtId="3" fontId="31" fillId="76" borderId="106" xfId="0" applyNumberFormat="1" applyFont="1" applyFill="1" applyBorder="1" applyAlignment="1">
      <alignment horizontal="center" vertical="center"/>
    </xf>
    <xf numFmtId="0" fontId="31" fillId="75" borderId="112" xfId="0" applyNumberFormat="1" applyFont="1" applyFill="1" applyBorder="1" applyAlignment="1">
      <alignment vertical="center"/>
    </xf>
    <xf numFmtId="3" fontId="29" fillId="76" borderId="109" xfId="0" applyNumberFormat="1" applyFont="1" applyFill="1" applyBorder="1" applyAlignment="1">
      <alignment horizontal="center" vertical="center"/>
    </xf>
    <xf numFmtId="3" fontId="30" fillId="75" borderId="113" xfId="0" applyNumberFormat="1" applyFont="1" applyFill="1" applyBorder="1" applyAlignment="1">
      <alignment horizontal="center" vertical="center"/>
    </xf>
    <xf numFmtId="3" fontId="30" fillId="75" borderId="113" xfId="0" applyNumberFormat="1" applyFont="1" applyFill="1" applyBorder="1" applyAlignment="1">
      <alignment horizontal="center" vertical="center" wrapText="1"/>
    </xf>
    <xf numFmtId="3" fontId="30" fillId="75" borderId="114" xfId="0" applyNumberFormat="1" applyFont="1" applyFill="1" applyBorder="1" applyAlignment="1">
      <alignment horizontal="center" vertical="center" wrapText="1"/>
    </xf>
    <xf numFmtId="0" fontId="31" fillId="75" borderId="98" xfId="0" applyNumberFormat="1" applyFont="1" applyFill="1" applyBorder="1" applyAlignment="1">
      <alignment horizontal="center" vertical="center" wrapText="1"/>
    </xf>
    <xf numFmtId="0" fontId="31" fillId="75" borderId="113" xfId="0" applyNumberFormat="1" applyFont="1" applyFill="1" applyBorder="1" applyAlignment="1">
      <alignment horizontal="center" vertical="center"/>
    </xf>
    <xf numFmtId="0" fontId="31" fillId="75" borderId="75" xfId="0" applyNumberFormat="1" applyFont="1" applyFill="1" applyBorder="1" applyAlignment="1">
      <alignment horizontal="center" vertical="center"/>
    </xf>
    <xf numFmtId="0" fontId="30" fillId="75" borderId="75" xfId="0" applyNumberFormat="1" applyFont="1" applyFill="1" applyBorder="1" applyAlignment="1">
      <alignment horizontal="center" vertical="center" wrapText="1"/>
    </xf>
    <xf numFmtId="0" fontId="30" fillId="75" borderId="104" xfId="0" applyNumberFormat="1" applyFont="1" applyFill="1" applyBorder="1" applyAlignment="1">
      <alignment horizontal="center" vertical="center" wrapText="1"/>
    </xf>
    <xf numFmtId="1" fontId="31" fillId="69" borderId="108" xfId="0" applyNumberFormat="1" applyFont="1" applyFill="1" applyBorder="1"/>
    <xf numFmtId="0" fontId="31" fillId="77" borderId="78" xfId="0" applyFont="1" applyFill="1" applyBorder="1" applyAlignment="1">
      <alignment horizontal="left" vertical="center"/>
    </xf>
    <xf numFmtId="0" fontId="31" fillId="77" borderId="79" xfId="0" applyFont="1" applyFill="1" applyBorder="1" applyAlignment="1">
      <alignment horizontal="center" vertical="center" wrapText="1"/>
    </xf>
    <xf numFmtId="0" fontId="31" fillId="77" borderId="79" xfId="0" applyFont="1" applyFill="1" applyBorder="1" applyAlignment="1">
      <alignment horizontal="center" vertical="center"/>
    </xf>
    <xf numFmtId="0" fontId="31" fillId="77" borderId="116" xfId="0" applyFont="1" applyFill="1" applyBorder="1" applyAlignment="1">
      <alignment vertical="center"/>
    </xf>
    <xf numFmtId="0" fontId="31" fillId="77" borderId="113" xfId="0" applyFont="1" applyFill="1" applyBorder="1" applyAlignment="1">
      <alignment vertical="center"/>
    </xf>
    <xf numFmtId="3" fontId="31" fillId="77" borderId="113" xfId="0" applyNumberFormat="1" applyFont="1" applyFill="1" applyBorder="1" applyAlignment="1">
      <alignment horizontal="center" vertical="center"/>
    </xf>
    <xf numFmtId="0" fontId="31" fillId="34" borderId="102" xfId="25836" applyFont="1" applyFill="1" applyBorder="1"/>
    <xf numFmtId="3" fontId="29" fillId="26" borderId="64" xfId="25836" applyNumberFormat="1" applyFont="1" applyFill="1" applyBorder="1" applyAlignment="1">
      <alignment horizontal="center" vertical="center"/>
    </xf>
    <xf numFmtId="3" fontId="29" fillId="0" borderId="64" xfId="25836" applyNumberFormat="1" applyFont="1" applyFill="1" applyBorder="1" applyAlignment="1">
      <alignment horizontal="center" vertical="center"/>
    </xf>
    <xf numFmtId="0" fontId="32" fillId="34" borderId="102" xfId="25836" applyFont="1" applyFill="1" applyBorder="1" applyAlignment="1">
      <alignment horizontal="center"/>
    </xf>
    <xf numFmtId="0" fontId="31" fillId="34" borderId="99" xfId="25836" applyFont="1" applyFill="1" applyBorder="1" applyAlignment="1">
      <alignment horizontal="center"/>
    </xf>
    <xf numFmtId="0" fontId="31" fillId="34" borderId="99" xfId="25836" quotePrefix="1" applyFont="1" applyFill="1" applyBorder="1" applyAlignment="1">
      <alignment horizontal="center"/>
    </xf>
    <xf numFmtId="0" fontId="31" fillId="34" borderId="102" xfId="25836" applyFont="1" applyFill="1" applyBorder="1" applyAlignment="1">
      <alignment horizontal="center"/>
    </xf>
    <xf numFmtId="0" fontId="31" fillId="34" borderId="101" xfId="25836" quotePrefix="1" applyFont="1" applyFill="1" applyBorder="1" applyAlignment="1">
      <alignment horizontal="center"/>
    </xf>
    <xf numFmtId="3" fontId="31" fillId="34" borderId="99" xfId="25836" applyNumberFormat="1" applyFont="1" applyFill="1" applyBorder="1" applyAlignment="1">
      <alignment horizontal="center"/>
    </xf>
    <xf numFmtId="3" fontId="31" fillId="34" borderId="99" xfId="25836" quotePrefix="1" applyNumberFormat="1" applyFont="1" applyFill="1" applyBorder="1" applyAlignment="1">
      <alignment horizontal="center"/>
    </xf>
    <xf numFmtId="3" fontId="31" fillId="34" borderId="102" xfId="25836" applyNumberFormat="1" applyFont="1" applyFill="1" applyBorder="1" applyAlignment="1">
      <alignment horizontal="center"/>
    </xf>
    <xf numFmtId="3" fontId="31" fillId="34" borderId="101" xfId="25836" quotePrefix="1" applyNumberFormat="1" applyFont="1" applyFill="1" applyBorder="1" applyAlignment="1">
      <alignment horizontal="center"/>
    </xf>
    <xf numFmtId="3" fontId="31" fillId="34" borderId="100" xfId="25836" applyNumberFormat="1" applyFont="1" applyFill="1" applyBorder="1" applyAlignment="1">
      <alignment horizontal="center" vertical="center"/>
    </xf>
    <xf numFmtId="3" fontId="31" fillId="34" borderId="118" xfId="25836" quotePrefix="1" applyNumberFormat="1" applyFont="1" applyFill="1" applyBorder="1" applyAlignment="1">
      <alignment horizontal="center" vertical="center"/>
    </xf>
    <xf numFmtId="3" fontId="31" fillId="34" borderId="99" xfId="25836" applyNumberFormat="1" applyFont="1" applyFill="1" applyBorder="1" applyAlignment="1">
      <alignment horizontal="center" vertical="center"/>
    </xf>
    <xf numFmtId="3" fontId="31" fillId="34" borderId="99" xfId="25836" quotePrefix="1" applyNumberFormat="1" applyFont="1" applyFill="1" applyBorder="1" applyAlignment="1">
      <alignment horizontal="center" vertical="center"/>
    </xf>
    <xf numFmtId="3" fontId="31" fillId="34" borderId="100" xfId="25836" applyNumberFormat="1" applyFont="1" applyFill="1" applyBorder="1" applyAlignment="1">
      <alignment horizontal="center"/>
    </xf>
    <xf numFmtId="3" fontId="31" fillId="34" borderId="118" xfId="25836" quotePrefix="1" applyNumberFormat="1" applyFont="1" applyFill="1" applyBorder="1" applyAlignment="1">
      <alignment horizontal="center"/>
    </xf>
    <xf numFmtId="3" fontId="31" fillId="34" borderId="112" xfId="25836" applyNumberFormat="1" applyFont="1" applyFill="1" applyBorder="1" applyAlignment="1">
      <alignment horizontal="center" vertical="center"/>
    </xf>
    <xf numFmtId="3" fontId="31" fillId="34" borderId="107" xfId="25836" applyNumberFormat="1" applyFont="1" applyFill="1" applyBorder="1" applyAlignment="1">
      <alignment horizontal="center" vertical="center"/>
    </xf>
    <xf numFmtId="3" fontId="31" fillId="34" borderId="110" xfId="25836" quotePrefix="1" applyNumberFormat="1" applyFont="1" applyFill="1" applyBorder="1" applyAlignment="1">
      <alignment horizontal="center" vertical="center"/>
    </xf>
    <xf numFmtId="0" fontId="32" fillId="34" borderId="102" xfId="28810" applyFont="1" applyFill="1" applyBorder="1" applyAlignment="1">
      <alignment horizontal="center"/>
    </xf>
    <xf numFmtId="0" fontId="32" fillId="34" borderId="99" xfId="28810" applyFont="1" applyFill="1" applyBorder="1" applyAlignment="1">
      <alignment horizontal="center"/>
    </xf>
    <xf numFmtId="0" fontId="0" fillId="0" borderId="99" xfId="0" applyFont="1" applyBorder="1"/>
    <xf numFmtId="0" fontId="31" fillId="34" borderId="100" xfId="28810" applyFont="1" applyFill="1" applyBorder="1" applyAlignment="1">
      <alignment horizontal="center"/>
    </xf>
    <xf numFmtId="0" fontId="31" fillId="34" borderId="118" xfId="28810" quotePrefix="1" applyFont="1" applyFill="1" applyBorder="1" applyAlignment="1">
      <alignment horizontal="center"/>
    </xf>
    <xf numFmtId="0" fontId="31" fillId="34" borderId="100" xfId="28810" applyFont="1" applyFill="1" applyBorder="1" applyAlignment="1">
      <alignment horizontal="center" vertical="center"/>
    </xf>
    <xf numFmtId="0" fontId="31" fillId="34" borderId="99" xfId="28810" applyFont="1" applyFill="1" applyBorder="1" applyAlignment="1">
      <alignment horizontal="center" vertical="center"/>
    </xf>
    <xf numFmtId="3" fontId="29" fillId="26" borderId="64" xfId="25834" applyNumberFormat="1" applyFont="1" applyFill="1" applyBorder="1" applyAlignment="1">
      <alignment horizontal="center" vertical="center"/>
    </xf>
    <xf numFmtId="3" fontId="29" fillId="26" borderId="0" xfId="25834" applyNumberFormat="1" applyFont="1" applyFill="1" applyBorder="1" applyAlignment="1">
      <alignment horizontal="center" vertical="center"/>
    </xf>
    <xf numFmtId="3" fontId="29" fillId="26" borderId="85" xfId="25834" applyNumberFormat="1" applyFont="1" applyFill="1" applyBorder="1" applyAlignment="1">
      <alignment horizontal="center" vertical="center"/>
    </xf>
    <xf numFmtId="3" fontId="29" fillId="0" borderId="64" xfId="25834" applyNumberFormat="1" applyFont="1" applyFill="1" applyBorder="1" applyAlignment="1">
      <alignment horizontal="center" vertical="center"/>
    </xf>
    <xf numFmtId="3" fontId="29" fillId="0" borderId="0" xfId="25834" applyNumberFormat="1" applyFont="1" applyFill="1" applyBorder="1" applyAlignment="1">
      <alignment horizontal="center" vertical="center"/>
    </xf>
    <xf numFmtId="3" fontId="29" fillId="0" borderId="85" xfId="25834" applyNumberFormat="1" applyFont="1" applyFill="1" applyBorder="1" applyAlignment="1">
      <alignment horizontal="center" vertical="center"/>
    </xf>
    <xf numFmtId="3" fontId="31" fillId="34" borderId="115" xfId="0" applyNumberFormat="1" applyFont="1" applyFill="1" applyBorder="1" applyAlignment="1">
      <alignment horizontal="center" vertical="center"/>
    </xf>
    <xf numFmtId="3" fontId="31" fillId="34" borderId="117" xfId="0" applyNumberFormat="1" applyFont="1" applyFill="1" applyBorder="1" applyAlignment="1">
      <alignment horizontal="center" vertical="center"/>
    </xf>
    <xf numFmtId="3" fontId="31" fillId="34" borderId="93" xfId="0" applyNumberFormat="1" applyFont="1" applyFill="1" applyBorder="1" applyAlignment="1">
      <alignment horizontal="center" vertical="center"/>
    </xf>
    <xf numFmtId="3" fontId="29" fillId="26" borderId="85" xfId="25836" applyNumberFormat="1" applyFont="1" applyFill="1" applyBorder="1" applyAlignment="1">
      <alignment horizontal="center" vertical="center"/>
    </xf>
    <xf numFmtId="3" fontId="29" fillId="26" borderId="64" xfId="25834" applyNumberFormat="1" applyFont="1" applyFill="1" applyBorder="1" applyAlignment="1">
      <alignment horizontal="center"/>
    </xf>
    <xf numFmtId="3" fontId="29" fillId="26" borderId="85" xfId="25834" applyNumberFormat="1" applyFont="1" applyFill="1" applyBorder="1" applyAlignment="1">
      <alignment horizontal="center"/>
    </xf>
    <xf numFmtId="3" fontId="29" fillId="0" borderId="85" xfId="25836" applyNumberFormat="1" applyFont="1" applyFill="1" applyBorder="1" applyAlignment="1">
      <alignment horizontal="center" vertical="center"/>
    </xf>
    <xf numFmtId="3" fontId="29" fillId="0" borderId="64" xfId="25834" applyNumberFormat="1" applyFont="1" applyFill="1" applyBorder="1" applyAlignment="1">
      <alignment horizontal="center"/>
    </xf>
    <xf numFmtId="3" fontId="29" fillId="0" borderId="85" xfId="25834" applyNumberFormat="1" applyFont="1" applyFill="1" applyBorder="1" applyAlignment="1">
      <alignment horizontal="center"/>
    </xf>
    <xf numFmtId="3" fontId="31" fillId="34" borderId="111" xfId="0" applyNumberFormat="1" applyFont="1" applyFill="1" applyBorder="1" applyAlignment="1">
      <alignment horizontal="center" vertical="center"/>
    </xf>
    <xf numFmtId="174" fontId="29" fillId="26" borderId="64" xfId="28808" applyNumberFormat="1" applyFont="1" applyFill="1" applyBorder="1" applyAlignment="1">
      <alignment horizontal="center"/>
    </xf>
    <xf numFmtId="174" fontId="29" fillId="26" borderId="85" xfId="28808" applyNumberFormat="1" applyFont="1" applyFill="1" applyBorder="1" applyAlignment="1">
      <alignment horizontal="center"/>
    </xf>
    <xf numFmtId="174" fontId="29" fillId="26" borderId="64" xfId="28808" applyNumberFormat="1" applyFont="1" applyFill="1" applyBorder="1" applyAlignment="1">
      <alignment horizontal="center" vertical="center"/>
    </xf>
    <xf numFmtId="174" fontId="29" fillId="26" borderId="0" xfId="28808" applyNumberFormat="1" applyFont="1" applyFill="1" applyBorder="1" applyAlignment="1">
      <alignment horizontal="center" vertical="center"/>
    </xf>
    <xf numFmtId="174" fontId="29" fillId="0" borderId="64" xfId="28808" applyNumberFormat="1" applyFont="1" applyFill="1" applyBorder="1" applyAlignment="1">
      <alignment horizontal="center"/>
    </xf>
    <xf numFmtId="174" fontId="29" fillId="0" borderId="85" xfId="28808" applyNumberFormat="1" applyFont="1" applyFill="1" applyBorder="1" applyAlignment="1">
      <alignment horizontal="center"/>
    </xf>
    <xf numFmtId="174" fontId="29" fillId="0" borderId="64" xfId="28808" applyNumberFormat="1" applyFont="1" applyFill="1" applyBorder="1" applyAlignment="1">
      <alignment horizontal="center" vertical="center"/>
    </xf>
    <xf numFmtId="174" fontId="29" fillId="0" borderId="0" xfId="28808" applyNumberFormat="1" applyFont="1" applyFill="1" applyBorder="1" applyAlignment="1">
      <alignment horizontal="center" vertical="center"/>
    </xf>
    <xf numFmtId="174" fontId="31" fillId="34" borderId="70" xfId="0" applyNumberFormat="1" applyFont="1" applyFill="1" applyBorder="1" applyAlignment="1">
      <alignment horizontal="center"/>
    </xf>
    <xf numFmtId="174" fontId="31" fillId="34" borderId="70" xfId="0" applyNumberFormat="1" applyFont="1" applyFill="1" applyBorder="1" applyAlignment="1">
      <alignment horizontal="center" vertical="center"/>
    </xf>
    <xf numFmtId="0" fontId="2" fillId="0" borderId="0" xfId="25832" applyNumberFormat="1" applyFont="1" applyFill="1" applyBorder="1" applyAlignment="1">
      <alignment horizontal="left" vertical="top" wrapText="1" readingOrder="1"/>
    </xf>
    <xf numFmtId="0" fontId="2" fillId="0" borderId="0" xfId="25832" applyNumberFormat="1" applyFont="1" applyFill="1" applyBorder="1" applyAlignment="1">
      <alignment horizontal="left" vertical="top" wrapText="1"/>
    </xf>
    <xf numFmtId="4" fontId="2" fillId="0" borderId="0" xfId="25832" applyNumberFormat="1" applyFont="1" applyFill="1" applyBorder="1" applyAlignment="1">
      <alignment horizontal="center" vertical="top" wrapText="1" readingOrder="1"/>
    </xf>
    <xf numFmtId="169" fontId="2" fillId="0" borderId="0" xfId="25832" applyNumberFormat="1" applyFont="1" applyFill="1" applyBorder="1" applyAlignment="1">
      <alignment horizontal="center" vertical="top" wrapText="1" readingOrder="1"/>
    </xf>
    <xf numFmtId="0" fontId="1" fillId="0" borderId="0" xfId="0" applyFont="1" applyFill="1"/>
    <xf numFmtId="0" fontId="1" fillId="0" borderId="0" xfId="0" applyFont="1" applyFill="1" applyBorder="1"/>
    <xf numFmtId="172" fontId="31" fillId="34" borderId="74" xfId="25836" applyNumberFormat="1" applyFont="1" applyFill="1" applyBorder="1" applyAlignment="1">
      <alignment horizontal="right"/>
    </xf>
    <xf numFmtId="0" fontId="31" fillId="34" borderId="102" xfId="25836" applyFont="1" applyFill="1" applyBorder="1" applyAlignment="1">
      <alignment horizontal="right"/>
    </xf>
    <xf numFmtId="0" fontId="31" fillId="34" borderId="100" xfId="25836" applyFont="1" applyFill="1" applyBorder="1" applyAlignment="1">
      <alignment horizontal="center"/>
    </xf>
    <xf numFmtId="1" fontId="31" fillId="34" borderId="115" xfId="0" applyNumberFormat="1" applyFont="1" applyFill="1" applyBorder="1" applyAlignment="1">
      <alignment horizontal="center"/>
    </xf>
    <xf numFmtId="1" fontId="31" fillId="34" borderId="72" xfId="0" applyNumberFormat="1" applyFont="1" applyFill="1" applyBorder="1" applyAlignment="1">
      <alignment horizontal="center"/>
    </xf>
    <xf numFmtId="1" fontId="31" fillId="34" borderId="111" xfId="0" applyNumberFormat="1" applyFont="1" applyFill="1" applyBorder="1" applyAlignment="1">
      <alignment horizontal="center"/>
    </xf>
    <xf numFmtId="0" fontId="31" fillId="77" borderId="0" xfId="0" applyFont="1" applyFill="1" applyBorder="1" applyAlignment="1">
      <alignment horizontal="left"/>
    </xf>
    <xf numFmtId="9" fontId="29" fillId="0" borderId="4" xfId="0" applyNumberFormat="1" applyFont="1" applyBorder="1" applyAlignment="1">
      <alignment horizontal="center" vertical="center"/>
    </xf>
    <xf numFmtId="9" fontId="29" fillId="26" borderId="4" xfId="0" applyNumberFormat="1" applyFont="1" applyFill="1" applyBorder="1" applyAlignment="1">
      <alignment horizontal="center" vertical="center"/>
    </xf>
    <xf numFmtId="9" fontId="29" fillId="38" borderId="4" xfId="0" applyNumberFormat="1" applyFont="1" applyFill="1" applyBorder="1" applyAlignment="1">
      <alignment horizontal="center" vertical="center"/>
    </xf>
    <xf numFmtId="0" fontId="31" fillId="77" borderId="79" xfId="0" applyFont="1" applyFill="1" applyBorder="1" applyAlignment="1">
      <alignment horizontal="left" vertical="center"/>
    </xf>
    <xf numFmtId="0" fontId="31" fillId="77" borderId="103" xfId="0" applyFont="1" applyFill="1" applyBorder="1" applyAlignment="1">
      <alignment horizontal="center" vertical="center"/>
    </xf>
    <xf numFmtId="3" fontId="31" fillId="77" borderId="71" xfId="0" applyNumberFormat="1" applyFont="1" applyFill="1" applyBorder="1" applyAlignment="1">
      <alignment horizontal="center" vertical="top"/>
    </xf>
    <xf numFmtId="3" fontId="31" fillId="77" borderId="104" xfId="0" applyNumberFormat="1" applyFont="1" applyFill="1" applyBorder="1" applyAlignment="1">
      <alignment horizontal="center" vertical="center"/>
    </xf>
    <xf numFmtId="0" fontId="31" fillId="75" borderId="116" xfId="0" applyNumberFormat="1" applyFont="1" applyFill="1" applyBorder="1" applyAlignment="1">
      <alignment vertical="center"/>
    </xf>
    <xf numFmtId="3" fontId="29" fillId="76" borderId="113" xfId="0" applyNumberFormat="1" applyFont="1" applyFill="1" applyBorder="1" applyAlignment="1">
      <alignment horizontal="center" vertical="center"/>
    </xf>
    <xf numFmtId="167" fontId="30" fillId="74" borderId="76" xfId="0" applyNumberFormat="1" applyFont="1" applyFill="1" applyBorder="1" applyAlignment="1">
      <alignment horizontal="right"/>
    </xf>
    <xf numFmtId="3" fontId="30" fillId="74" borderId="65" xfId="0" applyNumberFormat="1" applyFont="1" applyFill="1" applyBorder="1" applyAlignment="1">
      <alignment horizontal="center" vertical="center"/>
    </xf>
    <xf numFmtId="0" fontId="77" fillId="0" borderId="0" xfId="0" applyFont="1" applyBorder="1"/>
    <xf numFmtId="0" fontId="31" fillId="75" borderId="15" xfId="0" applyNumberFormat="1" applyFont="1" applyFill="1" applyBorder="1" applyAlignment="1">
      <alignment vertical="center"/>
    </xf>
    <xf numFmtId="3" fontId="30" fillId="75" borderId="0" xfId="0" applyNumberFormat="1" applyFont="1" applyFill="1" applyBorder="1" applyAlignment="1">
      <alignment horizontal="center" vertical="center"/>
    </xf>
    <xf numFmtId="167" fontId="30" fillId="74" borderId="77" xfId="0" applyNumberFormat="1" applyFont="1" applyFill="1" applyBorder="1" applyAlignment="1">
      <alignment horizontal="right"/>
    </xf>
    <xf numFmtId="3" fontId="30" fillId="74" borderId="73" xfId="0" applyNumberFormat="1" applyFont="1" applyFill="1" applyBorder="1" applyAlignment="1">
      <alignment horizontal="center" vertical="center"/>
    </xf>
    <xf numFmtId="0" fontId="83" fillId="0" borderId="99" xfId="0" applyFont="1" applyFill="1" applyBorder="1"/>
    <xf numFmtId="0" fontId="83" fillId="0" borderId="99" xfId="0" applyFont="1" applyBorder="1"/>
    <xf numFmtId="0" fontId="0" fillId="0" borderId="113" xfId="0" applyBorder="1"/>
    <xf numFmtId="3" fontId="29" fillId="76" borderId="99" xfId="0" applyNumberFormat="1" applyFont="1" applyFill="1" applyBorder="1" applyAlignment="1">
      <alignment horizontal="center" vertical="center"/>
    </xf>
    <xf numFmtId="0" fontId="0" fillId="0" borderId="99" xfId="0" applyBorder="1"/>
    <xf numFmtId="167" fontId="2" fillId="74" borderId="77" xfId="0" applyNumberFormat="1" applyFont="1" applyFill="1" applyBorder="1" applyAlignment="1">
      <alignment horizontal="right"/>
    </xf>
    <xf numFmtId="3" fontId="30" fillId="74" borderId="52" xfId="0" applyNumberFormat="1" applyFont="1" applyFill="1" applyBorder="1" applyAlignment="1">
      <alignment horizontal="center" vertical="center"/>
    </xf>
    <xf numFmtId="3" fontId="29" fillId="76" borderId="114" xfId="0" applyNumberFormat="1" applyFont="1" applyFill="1" applyBorder="1" applyAlignment="1">
      <alignment horizontal="center" vertical="center"/>
    </xf>
    <xf numFmtId="3" fontId="30" fillId="74" borderId="105" xfId="0" applyNumberFormat="1" applyFont="1" applyFill="1" applyBorder="1" applyAlignment="1">
      <alignment horizontal="center" vertical="center"/>
    </xf>
    <xf numFmtId="0" fontId="0" fillId="0" borderId="99" xfId="0" applyBorder="1" applyAlignment="1">
      <alignment horizontal="center" vertical="center"/>
    </xf>
    <xf numFmtId="0" fontId="0" fillId="0" borderId="113" xfId="0" applyBorder="1" applyAlignment="1">
      <alignment horizontal="center" vertical="center"/>
    </xf>
    <xf numFmtId="167" fontId="2" fillId="74" borderId="76" xfId="0" applyNumberFormat="1" applyFont="1" applyFill="1" applyBorder="1" applyAlignment="1">
      <alignment horizontal="right"/>
    </xf>
    <xf numFmtId="9" fontId="29" fillId="0" borderId="111" xfId="28811" applyFont="1" applyFill="1" applyBorder="1" applyAlignment="1">
      <alignment horizontal="center" vertical="center"/>
    </xf>
    <xf numFmtId="0" fontId="31" fillId="34" borderId="15" xfId="0" applyFont="1" applyFill="1" applyBorder="1" applyAlignment="1">
      <alignment horizontal="center" vertical="center"/>
    </xf>
    <xf numFmtId="174" fontId="29" fillId="26" borderId="75" xfId="26155" applyNumberFormat="1" applyFont="1" applyFill="1" applyBorder="1" applyAlignment="1">
      <alignment horizontal="center" vertical="center"/>
    </xf>
    <xf numFmtId="174" fontId="29" fillId="0" borderId="65" xfId="26155" applyNumberFormat="1" applyFont="1" applyBorder="1" applyAlignment="1">
      <alignment horizontal="center" vertical="center"/>
    </xf>
    <xf numFmtId="174" fontId="29" fillId="26" borderId="65" xfId="26155" applyNumberFormat="1" applyFont="1" applyFill="1" applyBorder="1" applyAlignment="1">
      <alignment horizontal="center" vertical="center"/>
    </xf>
    <xf numFmtId="3" fontId="31" fillId="34" borderId="101" xfId="25836" quotePrefix="1" applyNumberFormat="1" applyFont="1" applyFill="1" applyBorder="1" applyAlignment="1">
      <alignment horizontal="center" vertical="center"/>
    </xf>
    <xf numFmtId="0" fontId="32" fillId="0" borderId="0" xfId="0" applyFont="1" applyAlignment="1">
      <alignment horizontal="center" vertical="center" wrapText="1"/>
    </xf>
    <xf numFmtId="0" fontId="32" fillId="0" borderId="0" xfId="0" quotePrefix="1" applyFont="1"/>
    <xf numFmtId="0" fontId="32" fillId="0" borderId="0" xfId="0" applyFont="1" applyAlignment="1">
      <alignment horizontal="center" vertical="center"/>
    </xf>
    <xf numFmtId="0" fontId="32" fillId="0" borderId="0" xfId="0" applyFont="1" applyAlignment="1">
      <alignment vertical="center"/>
    </xf>
    <xf numFmtId="0" fontId="33" fillId="33" borderId="35" xfId="25832" applyNumberFormat="1" applyFont="1" applyFill="1" applyBorder="1" applyAlignment="1">
      <alignment vertical="top" wrapText="1" readingOrder="1"/>
    </xf>
    <xf numFmtId="0" fontId="83" fillId="75" borderId="114" xfId="0" applyNumberFormat="1" applyFont="1" applyFill="1" applyBorder="1" applyAlignment="1">
      <alignment horizontal="center" vertical="center" wrapText="1"/>
    </xf>
    <xf numFmtId="0" fontId="90" fillId="0" borderId="0" xfId="0" applyFont="1" applyAlignment="1">
      <alignment horizontal="center"/>
    </xf>
    <xf numFmtId="0" fontId="0" fillId="0" borderId="15" xfId="0" applyFill="1" applyBorder="1"/>
    <xf numFmtId="3" fontId="59" fillId="0" borderId="0" xfId="0" applyNumberFormat="1" applyFont="1" applyAlignment="1">
      <alignment horizontal="center" vertical="center"/>
    </xf>
    <xf numFmtId="3" fontId="0" fillId="0" borderId="0" xfId="0" applyNumberFormat="1" applyFill="1" applyBorder="1" applyAlignment="1">
      <alignment horizontal="center" vertical="center"/>
    </xf>
    <xf numFmtId="0" fontId="31" fillId="75" borderId="80" xfId="0" applyNumberFormat="1" applyFont="1" applyFill="1" applyBorder="1" applyAlignment="1">
      <alignment horizontal="center" vertical="center" wrapText="1"/>
    </xf>
    <xf numFmtId="3" fontId="1" fillId="26" borderId="64" xfId="25836" applyNumberFormat="1" applyFont="1" applyFill="1" applyBorder="1" applyAlignment="1">
      <alignment horizontal="center" vertical="center"/>
    </xf>
    <xf numFmtId="3" fontId="1" fillId="26" borderId="4" xfId="25834" applyNumberFormat="1" applyFont="1" applyFill="1" applyBorder="1" applyAlignment="1">
      <alignment horizontal="center" vertical="center"/>
    </xf>
    <xf numFmtId="3" fontId="1" fillId="0" borderId="64" xfId="25836" applyNumberFormat="1" applyFont="1" applyFill="1" applyBorder="1" applyAlignment="1">
      <alignment horizontal="center" vertical="center"/>
    </xf>
    <xf numFmtId="3" fontId="1" fillId="0" borderId="4" xfId="25834" applyNumberFormat="1" applyFont="1" applyFill="1" applyBorder="1" applyAlignment="1">
      <alignment horizontal="center" vertical="center"/>
    </xf>
    <xf numFmtId="0" fontId="31" fillId="34" borderId="16" xfId="0" applyFont="1" applyFill="1" applyBorder="1" applyAlignment="1">
      <alignment horizontal="center" vertical="center"/>
    </xf>
    <xf numFmtId="174" fontId="1" fillId="26" borderId="119" xfId="26155" applyNumberFormat="1" applyFont="1" applyFill="1" applyBorder="1" applyAlignment="1">
      <alignment horizontal="center" vertical="center"/>
    </xf>
    <xf numFmtId="174" fontId="1" fillId="26" borderId="71" xfId="26155" applyNumberFormat="1" applyFont="1" applyFill="1" applyBorder="1" applyAlignment="1">
      <alignment horizontal="center" vertical="center"/>
    </xf>
    <xf numFmtId="4" fontId="1" fillId="27" borderId="20" xfId="25832" applyNumberFormat="1" applyFont="1" applyFill="1" applyBorder="1" applyAlignment="1">
      <alignment horizontal="center" vertical="top" wrapText="1" readingOrder="1"/>
    </xf>
    <xf numFmtId="169" fontId="1" fillId="27" borderId="20" xfId="25832" applyNumberFormat="1" applyFont="1" applyFill="1" applyBorder="1" applyAlignment="1">
      <alignment horizontal="center" vertical="top" wrapText="1" readingOrder="1"/>
    </xf>
    <xf numFmtId="169" fontId="1" fillId="27" borderId="55" xfId="25832" applyNumberFormat="1" applyFont="1" applyFill="1" applyBorder="1" applyAlignment="1">
      <alignment horizontal="center" vertical="top" wrapText="1" readingOrder="1"/>
    </xf>
    <xf numFmtId="0" fontId="1" fillId="0" borderId="20" xfId="25832" applyNumberFormat="1" applyFont="1" applyFill="1" applyBorder="1" applyAlignment="1">
      <alignment horizontal="center" vertical="top" wrapText="1" readingOrder="1"/>
    </xf>
    <xf numFmtId="169" fontId="1" fillId="0" borderId="55" xfId="25832" applyNumberFormat="1" applyFont="1" applyFill="1" applyBorder="1" applyAlignment="1">
      <alignment horizontal="center" vertical="top" wrapText="1" readingOrder="1"/>
    </xf>
    <xf numFmtId="0" fontId="1" fillId="0" borderId="33" xfId="25832" applyNumberFormat="1" applyFont="1" applyFill="1" applyBorder="1" applyAlignment="1">
      <alignment horizontal="center" vertical="top" wrapText="1" readingOrder="1"/>
    </xf>
    <xf numFmtId="169" fontId="1" fillId="0" borderId="33" xfId="25832" applyNumberFormat="1" applyFont="1" applyFill="1" applyBorder="1" applyAlignment="1">
      <alignment horizontal="center" vertical="top" wrapText="1" readingOrder="1"/>
    </xf>
    <xf numFmtId="169" fontId="1" fillId="0" borderId="58" xfId="25832" applyNumberFormat="1" applyFont="1" applyFill="1" applyBorder="1" applyAlignment="1">
      <alignment horizontal="center" vertical="top" wrapText="1" readingOrder="1"/>
    </xf>
    <xf numFmtId="4" fontId="1" fillId="71" borderId="20" xfId="25832" applyNumberFormat="1" applyFont="1" applyFill="1" applyBorder="1" applyAlignment="1">
      <alignment horizontal="center" vertical="top" wrapText="1" readingOrder="1"/>
    </xf>
    <xf numFmtId="169" fontId="1" fillId="71" borderId="20" xfId="25832" applyNumberFormat="1" applyFont="1" applyFill="1" applyBorder="1" applyAlignment="1">
      <alignment horizontal="center" vertical="top" wrapText="1" readingOrder="1"/>
    </xf>
    <xf numFmtId="169" fontId="1" fillId="71" borderId="55" xfId="25832" applyNumberFormat="1" applyFont="1" applyFill="1" applyBorder="1" applyAlignment="1">
      <alignment horizontal="center" vertical="top" wrapText="1" readingOrder="1"/>
    </xf>
    <xf numFmtId="4" fontId="1" fillId="0" borderId="20" xfId="25832" applyNumberFormat="1" applyFont="1" applyFill="1" applyBorder="1" applyAlignment="1">
      <alignment horizontal="center" vertical="top" wrapText="1" readingOrder="1"/>
    </xf>
    <xf numFmtId="169" fontId="1" fillId="0" borderId="20" xfId="25832" applyNumberFormat="1" applyFont="1" applyFill="1" applyBorder="1" applyAlignment="1">
      <alignment horizontal="center" vertical="top" wrapText="1" readingOrder="1"/>
    </xf>
    <xf numFmtId="4" fontId="1" fillId="72" borderId="20" xfId="25832" applyNumberFormat="1" applyFont="1" applyFill="1" applyBorder="1" applyAlignment="1">
      <alignment horizontal="center" vertical="top" wrapText="1" readingOrder="1"/>
    </xf>
    <xf numFmtId="169" fontId="1" fillId="72" borderId="20" xfId="25832" applyNumberFormat="1" applyFont="1" applyFill="1" applyBorder="1" applyAlignment="1">
      <alignment horizontal="center" vertical="top" wrapText="1" readingOrder="1"/>
    </xf>
    <xf numFmtId="169" fontId="1" fillId="72" borderId="55" xfId="25832" applyNumberFormat="1" applyFont="1" applyFill="1" applyBorder="1" applyAlignment="1">
      <alignment horizontal="center" vertical="top" wrapText="1" readingOrder="1"/>
    </xf>
    <xf numFmtId="0" fontId="1" fillId="71" borderId="88" xfId="25832" applyNumberFormat="1" applyFont="1" applyFill="1" applyBorder="1" applyAlignment="1">
      <alignment horizontal="center" vertical="top" wrapText="1" readingOrder="1"/>
    </xf>
    <xf numFmtId="169" fontId="1" fillId="71" borderId="88" xfId="25832" applyNumberFormat="1" applyFont="1" applyFill="1" applyBorder="1" applyAlignment="1">
      <alignment horizontal="center" vertical="top" wrapText="1" readingOrder="1"/>
    </xf>
    <xf numFmtId="169" fontId="1" fillId="71" borderId="91" xfId="25832" applyNumberFormat="1" applyFont="1" applyFill="1" applyBorder="1" applyAlignment="1">
      <alignment horizontal="center" vertical="top" wrapText="1" readingOrder="1"/>
    </xf>
    <xf numFmtId="4" fontId="1" fillId="0" borderId="23" xfId="25832" applyNumberFormat="1" applyFont="1" applyFill="1" applyBorder="1" applyAlignment="1">
      <alignment horizontal="center" vertical="top" wrapText="1" readingOrder="1"/>
    </xf>
    <xf numFmtId="0" fontId="1" fillId="0" borderId="23" xfId="25832" applyNumberFormat="1" applyFont="1" applyFill="1" applyBorder="1" applyAlignment="1">
      <alignment horizontal="center" vertical="top" wrapText="1" readingOrder="1"/>
    </xf>
    <xf numFmtId="169" fontId="1" fillId="0" borderId="54" xfId="25832" applyNumberFormat="1" applyFont="1" applyFill="1" applyBorder="1" applyAlignment="1">
      <alignment horizontal="center" vertical="top" wrapText="1" readingOrder="1"/>
    </xf>
    <xf numFmtId="173" fontId="1" fillId="0" borderId="64" xfId="25834" applyNumberFormat="1" applyFont="1" applyFill="1" applyBorder="1" applyAlignment="1">
      <alignment horizontal="center"/>
    </xf>
    <xf numFmtId="173" fontId="1" fillId="0" borderId="65" xfId="25834" applyNumberFormat="1" applyFont="1" applyFill="1" applyBorder="1" applyAlignment="1">
      <alignment horizontal="center"/>
    </xf>
    <xf numFmtId="173" fontId="1" fillId="0" borderId="0" xfId="25834" applyNumberFormat="1" applyFont="1" applyFill="1" applyBorder="1" applyAlignment="1">
      <alignment horizontal="center"/>
    </xf>
    <xf numFmtId="173" fontId="1" fillId="26" borderId="64" xfId="25834" applyNumberFormat="1" applyFont="1" applyFill="1" applyBorder="1" applyAlignment="1">
      <alignment horizontal="center"/>
    </xf>
    <xf numFmtId="173" fontId="1" fillId="26" borderId="65" xfId="25834" applyNumberFormat="1" applyFont="1" applyFill="1" applyBorder="1" applyAlignment="1">
      <alignment horizontal="center"/>
    </xf>
    <xf numFmtId="173" fontId="1" fillId="26" borderId="0" xfId="25834" applyNumberFormat="1" applyFont="1" applyFill="1" applyBorder="1" applyAlignment="1">
      <alignment horizontal="center"/>
    </xf>
    <xf numFmtId="180" fontId="30" fillId="0" borderId="93" xfId="0" applyNumberFormat="1" applyFont="1" applyFill="1" applyBorder="1" applyAlignment="1">
      <alignment horizontal="center" vertical="center"/>
    </xf>
    <xf numFmtId="3" fontId="29" fillId="38" borderId="0" xfId="0" applyNumberFormat="1" applyFont="1" applyFill="1" applyBorder="1" applyAlignment="1">
      <alignment horizontal="center"/>
    </xf>
    <xf numFmtId="3" fontId="30" fillId="38" borderId="52" xfId="0" applyNumberFormat="1" applyFont="1" applyFill="1" applyBorder="1" applyAlignment="1">
      <alignment horizontal="center"/>
    </xf>
    <xf numFmtId="0" fontId="30" fillId="0" borderId="0" xfId="0" applyFont="1" applyFill="1" applyBorder="1" applyAlignment="1">
      <alignment wrapText="1"/>
    </xf>
    <xf numFmtId="0" fontId="89" fillId="0" borderId="0" xfId="0" applyFont="1" applyFill="1" applyBorder="1" applyAlignment="1">
      <alignment horizontal="right"/>
    </xf>
    <xf numFmtId="166" fontId="0" fillId="0" borderId="0" xfId="26155" applyFont="1" applyFill="1"/>
    <xf numFmtId="0" fontId="2" fillId="0" borderId="0" xfId="0" applyFont="1" applyFill="1" applyBorder="1"/>
    <xf numFmtId="37" fontId="2" fillId="0" borderId="4" xfId="0" applyNumberFormat="1" applyFont="1" applyFill="1" applyBorder="1"/>
    <xf numFmtId="0" fontId="2" fillId="0" borderId="15" xfId="0" applyFont="1" applyFill="1" applyBorder="1"/>
    <xf numFmtId="37" fontId="2" fillId="0" borderId="0" xfId="0" applyNumberFormat="1" applyFont="1" applyFill="1" applyBorder="1" applyAlignment="1">
      <alignment horizontal="right"/>
    </xf>
    <xf numFmtId="0" fontId="0" fillId="0" borderId="0" xfId="0" applyFont="1" applyBorder="1" applyAlignment="1">
      <alignment wrapText="1"/>
    </xf>
    <xf numFmtId="0" fontId="0" fillId="0" borderId="15" xfId="0" applyFont="1" applyBorder="1"/>
    <xf numFmtId="37" fontId="2" fillId="0" borderId="0" xfId="0" applyNumberFormat="1" applyFont="1" applyBorder="1" applyAlignment="1">
      <alignment horizontal="right"/>
    </xf>
    <xf numFmtId="37" fontId="0" fillId="0" borderId="4" xfId="0" applyNumberFormat="1" applyFont="1" applyFill="1" applyBorder="1" applyAlignment="1">
      <alignment horizontal="right"/>
    </xf>
    <xf numFmtId="37" fontId="2" fillId="0" borderId="4" xfId="0" applyNumberFormat="1" applyFont="1" applyFill="1" applyBorder="1" applyAlignment="1">
      <alignment horizontal="right"/>
    </xf>
    <xf numFmtId="0" fontId="0" fillId="0" borderId="2" xfId="0" applyFont="1" applyFill="1" applyBorder="1"/>
    <xf numFmtId="0" fontId="0" fillId="0" borderId="0" xfId="0" applyFont="1" applyFill="1" applyBorder="1" applyAlignment="1">
      <alignment horizontal="right"/>
    </xf>
    <xf numFmtId="0" fontId="0" fillId="0" borderId="4" xfId="0" applyFont="1" applyBorder="1"/>
    <xf numFmtId="180" fontId="29" fillId="0" borderId="75" xfId="0" applyNumberFormat="1" applyFont="1" applyBorder="1" applyAlignment="1">
      <alignment horizontal="center"/>
    </xf>
    <xf numFmtId="180" fontId="29" fillId="26" borderId="65" xfId="0" applyNumberFormat="1" applyFont="1" applyFill="1" applyBorder="1" applyAlignment="1">
      <alignment horizontal="center"/>
    </xf>
    <xf numFmtId="180" fontId="29" fillId="0" borderId="65" xfId="0" applyNumberFormat="1" applyFont="1" applyBorder="1" applyAlignment="1">
      <alignment horizontal="center"/>
    </xf>
    <xf numFmtId="180" fontId="29" fillId="0" borderId="65" xfId="0" applyNumberFormat="1" applyFont="1" applyFill="1" applyBorder="1" applyAlignment="1">
      <alignment horizontal="center"/>
    </xf>
    <xf numFmtId="180" fontId="30" fillId="0" borderId="72" xfId="0" applyNumberFormat="1" applyFont="1" applyFill="1" applyBorder="1" applyAlignment="1" applyProtection="1">
      <alignment horizontal="center"/>
    </xf>
    <xf numFmtId="178" fontId="31" fillId="69" borderId="118" xfId="0" applyNumberFormat="1" applyFont="1" applyFill="1" applyBorder="1" applyAlignment="1">
      <alignment horizontal="center"/>
    </xf>
    <xf numFmtId="0" fontId="0" fillId="0" borderId="20" xfId="25832" applyNumberFormat="1" applyFont="1" applyFill="1" applyBorder="1" applyAlignment="1">
      <alignment horizontal="center" vertical="top" wrapText="1" readingOrder="1"/>
    </xf>
    <xf numFmtId="175" fontId="0" fillId="0" borderId="0" xfId="0" applyNumberFormat="1" applyFill="1"/>
    <xf numFmtId="0" fontId="0" fillId="71" borderId="95" xfId="25832" applyNumberFormat="1" applyFont="1" applyFill="1" applyBorder="1" applyAlignment="1">
      <alignment horizontal="center" vertical="top" wrapText="1" readingOrder="1"/>
    </xf>
    <xf numFmtId="169" fontId="0" fillId="71" borderId="95" xfId="25832" applyNumberFormat="1" applyFont="1" applyFill="1" applyBorder="1" applyAlignment="1">
      <alignment horizontal="center" vertical="top" wrapText="1" readingOrder="1"/>
    </xf>
    <xf numFmtId="169" fontId="0" fillId="71" borderId="96" xfId="25832" applyNumberFormat="1" applyFont="1" applyFill="1" applyBorder="1" applyAlignment="1">
      <alignment horizontal="center" vertical="top" wrapText="1" readingOrder="1"/>
    </xf>
    <xf numFmtId="0" fontId="33" fillId="33" borderId="35" xfId="25832" applyNumberFormat="1" applyFont="1" applyFill="1" applyBorder="1" applyAlignment="1">
      <alignment vertical="top" wrapText="1" readingOrder="1"/>
    </xf>
    <xf numFmtId="4" fontId="31" fillId="32" borderId="29" xfId="25832" applyNumberFormat="1" applyFont="1" applyFill="1" applyBorder="1" applyAlignment="1">
      <alignment horizontal="right" vertical="top" wrapText="1" readingOrder="1"/>
    </xf>
    <xf numFmtId="179" fontId="0" fillId="0" borderId="0" xfId="0" applyNumberFormat="1" applyFont="1"/>
    <xf numFmtId="1" fontId="31" fillId="69" borderId="2" xfId="0" applyNumberFormat="1" applyFont="1" applyFill="1" applyBorder="1" applyAlignment="1">
      <alignment horizontal="center"/>
    </xf>
    <xf numFmtId="178" fontId="31" fillId="69" borderId="99" xfId="0" applyNumberFormat="1" applyFont="1" applyFill="1" applyBorder="1" applyAlignment="1">
      <alignment horizontal="center"/>
    </xf>
    <xf numFmtId="180" fontId="29" fillId="0" borderId="64" xfId="0" applyNumberFormat="1" applyFont="1" applyFill="1" applyBorder="1" applyAlignment="1">
      <alignment horizontal="center" vertical="center"/>
    </xf>
    <xf numFmtId="9" fontId="29" fillId="0" borderId="4" xfId="28811" applyFont="1" applyBorder="1" applyAlignment="1">
      <alignment horizontal="center" vertical="center"/>
    </xf>
    <xf numFmtId="180" fontId="29" fillId="26" borderId="64" xfId="0" applyNumberFormat="1" applyFont="1" applyFill="1" applyBorder="1" applyAlignment="1">
      <alignment horizontal="center" vertical="center"/>
    </xf>
    <xf numFmtId="9" fontId="29" fillId="26" borderId="4" xfId="28811" applyFont="1" applyFill="1" applyBorder="1" applyAlignment="1">
      <alignment horizontal="center" vertical="center"/>
    </xf>
    <xf numFmtId="180" fontId="30" fillId="0" borderId="93" xfId="0" applyNumberFormat="1" applyFont="1" applyFill="1" applyBorder="1" applyAlignment="1" applyProtection="1">
      <alignment horizontal="center"/>
    </xf>
    <xf numFmtId="180" fontId="30" fillId="0" borderId="115" xfId="0" applyNumberFormat="1" applyFont="1" applyFill="1" applyBorder="1" applyAlignment="1">
      <alignment horizontal="center" vertical="center"/>
    </xf>
    <xf numFmtId="9" fontId="30" fillId="0" borderId="111" xfId="28811" applyFont="1" applyFill="1" applyBorder="1" applyAlignment="1">
      <alignment horizontal="center" vertical="center"/>
    </xf>
    <xf numFmtId="0" fontId="0" fillId="0" borderId="15" xfId="0" applyBorder="1"/>
    <xf numFmtId="0" fontId="2" fillId="0" borderId="0" xfId="0" applyFont="1" applyBorder="1" applyAlignment="1"/>
    <xf numFmtId="0" fontId="2" fillId="0" borderId="0" xfId="0" applyFont="1"/>
    <xf numFmtId="0" fontId="31" fillId="34" borderId="99" xfId="28810" quotePrefix="1" applyFont="1" applyFill="1" applyBorder="1" applyAlignment="1">
      <alignment horizontal="center"/>
    </xf>
    <xf numFmtId="174" fontId="29" fillId="26" borderId="0" xfId="28808" applyNumberFormat="1" applyFont="1" applyFill="1" applyBorder="1" applyAlignment="1">
      <alignment horizontal="center"/>
    </xf>
    <xf numFmtId="174" fontId="29" fillId="0" borderId="0" xfId="28808" applyNumberFormat="1" applyFont="1" applyFill="1" applyBorder="1" applyAlignment="1">
      <alignment horizontal="center"/>
    </xf>
    <xf numFmtId="174" fontId="31" fillId="34" borderId="62" xfId="0" applyNumberFormat="1" applyFont="1" applyFill="1" applyBorder="1" applyAlignment="1">
      <alignment horizontal="center"/>
    </xf>
    <xf numFmtId="0" fontId="77" fillId="0" borderId="0" xfId="0" applyFont="1" applyBorder="1" applyAlignment="1">
      <alignment horizontal="center" vertical="center"/>
    </xf>
    <xf numFmtId="0" fontId="93" fillId="0" borderId="0" xfId="0" applyFont="1" applyFill="1" applyBorder="1"/>
    <xf numFmtId="0" fontId="93" fillId="0" borderId="0" xfId="0" applyFont="1" applyFill="1"/>
    <xf numFmtId="3" fontId="30" fillId="74" borderId="118" xfId="0" applyNumberFormat="1" applyFont="1" applyFill="1" applyBorder="1" applyAlignment="1">
      <alignment horizontal="center" vertical="center"/>
    </xf>
    <xf numFmtId="3" fontId="31" fillId="76" borderId="111" xfId="0" applyNumberFormat="1" applyFont="1" applyFill="1" applyBorder="1" applyAlignment="1">
      <alignment horizontal="center" vertical="center"/>
    </xf>
    <xf numFmtId="0" fontId="89" fillId="75" borderId="75" xfId="0" applyNumberFormat="1" applyFont="1" applyFill="1" applyBorder="1" applyAlignment="1">
      <alignment horizontal="center" vertical="center" wrapText="1"/>
    </xf>
    <xf numFmtId="3" fontId="29" fillId="0" borderId="0" xfId="0" applyNumberFormat="1" applyFont="1" applyAlignment="1">
      <alignment horizontal="center" vertical="center"/>
    </xf>
    <xf numFmtId="3" fontId="29" fillId="0" borderId="75" xfId="0" applyNumberFormat="1" applyFont="1" applyBorder="1" applyAlignment="1">
      <alignment horizontal="center" vertical="center"/>
    </xf>
    <xf numFmtId="3" fontId="29" fillId="0" borderId="75" xfId="0" applyNumberFormat="1" applyFont="1" applyFill="1" applyBorder="1" applyAlignment="1">
      <alignment horizontal="center" vertical="center"/>
    </xf>
    <xf numFmtId="3" fontId="29" fillId="0" borderId="114" xfId="0" applyNumberFormat="1" applyFont="1" applyBorder="1" applyAlignment="1">
      <alignment horizontal="center" vertical="center"/>
    </xf>
    <xf numFmtId="3" fontId="29" fillId="0" borderId="65" xfId="0" applyNumberFormat="1" applyFont="1" applyBorder="1" applyAlignment="1">
      <alignment horizontal="center" vertical="center"/>
    </xf>
    <xf numFmtId="3" fontId="29" fillId="0" borderId="65" xfId="0" applyNumberFormat="1" applyFont="1" applyFill="1" applyBorder="1" applyAlignment="1">
      <alignment horizontal="center" vertical="center"/>
    </xf>
    <xf numFmtId="3" fontId="29" fillId="0" borderId="4" xfId="0" applyNumberFormat="1" applyFont="1" applyBorder="1" applyAlignment="1">
      <alignment horizontal="center" vertical="center"/>
    </xf>
    <xf numFmtId="3" fontId="30" fillId="75" borderId="85" xfId="0" applyNumberFormat="1" applyFont="1" applyFill="1" applyBorder="1" applyAlignment="1">
      <alignment horizontal="center" vertical="center" wrapText="1"/>
    </xf>
    <xf numFmtId="3" fontId="30" fillId="75" borderId="4" xfId="0" applyNumberFormat="1" applyFont="1" applyFill="1" applyBorder="1" applyAlignment="1">
      <alignment horizontal="center" vertical="center" wrapText="1"/>
    </xf>
    <xf numFmtId="3" fontId="29" fillId="0" borderId="65" xfId="0" applyNumberFormat="1" applyFont="1" applyBorder="1" applyAlignment="1">
      <alignment horizontal="center"/>
    </xf>
    <xf numFmtId="3" fontId="29" fillId="0" borderId="4" xfId="0" applyNumberFormat="1" applyFont="1" applyFill="1" applyBorder="1" applyAlignment="1">
      <alignment horizontal="center" vertical="center"/>
    </xf>
    <xf numFmtId="3" fontId="29" fillId="0" borderId="65" xfId="0" applyNumberFormat="1" applyFont="1" applyFill="1" applyBorder="1" applyAlignment="1">
      <alignment horizontal="center"/>
    </xf>
    <xf numFmtId="3" fontId="29" fillId="0" borderId="4" xfId="0" applyNumberFormat="1" applyFont="1" applyFill="1" applyBorder="1" applyAlignment="1">
      <alignment horizontal="center"/>
    </xf>
    <xf numFmtId="3" fontId="30" fillId="74" borderId="4" xfId="0" applyNumberFormat="1" applyFont="1" applyFill="1" applyBorder="1" applyAlignment="1">
      <alignment horizontal="center" vertical="center"/>
    </xf>
    <xf numFmtId="3" fontId="29" fillId="76" borderId="120" xfId="0" applyNumberFormat="1" applyFont="1" applyFill="1" applyBorder="1" applyAlignment="1">
      <alignment horizontal="center" vertical="center"/>
    </xf>
    <xf numFmtId="3" fontId="30" fillId="74" borderId="101" xfId="0" applyNumberFormat="1" applyFont="1" applyFill="1" applyBorder="1" applyAlignment="1">
      <alignment horizontal="center" vertical="center"/>
    </xf>
    <xf numFmtId="3" fontId="29" fillId="76" borderId="118" xfId="0" applyNumberFormat="1" applyFont="1" applyFill="1" applyBorder="1" applyAlignment="1">
      <alignment horizontal="center" vertical="center"/>
    </xf>
    <xf numFmtId="3" fontId="29" fillId="76" borderId="101" xfId="0" applyNumberFormat="1" applyFont="1" applyFill="1" applyBorder="1" applyAlignment="1">
      <alignment horizontal="center" vertical="center"/>
    </xf>
    <xf numFmtId="3" fontId="29" fillId="76" borderId="121" xfId="0" applyNumberFormat="1" applyFont="1" applyFill="1" applyBorder="1" applyAlignment="1">
      <alignment horizontal="center" vertical="center"/>
    </xf>
    <xf numFmtId="3" fontId="29" fillId="76" borderId="110" xfId="0" applyNumberFormat="1" applyFont="1" applyFill="1" applyBorder="1" applyAlignment="1">
      <alignment horizontal="center" vertical="center"/>
    </xf>
    <xf numFmtId="0" fontId="29" fillId="0" borderId="76" xfId="0" applyFont="1" applyFill="1" applyBorder="1" applyAlignment="1">
      <alignment horizontal="left" vertical="top"/>
    </xf>
    <xf numFmtId="0" fontId="29" fillId="0" borderId="65" xfId="0" applyFont="1" applyFill="1" applyBorder="1"/>
    <xf numFmtId="0" fontId="29" fillId="0" borderId="65" xfId="0" applyFont="1" applyBorder="1"/>
    <xf numFmtId="3" fontId="29" fillId="0" borderId="52" xfId="0" applyNumberFormat="1" applyFont="1" applyBorder="1" applyAlignment="1">
      <alignment horizontal="center" vertical="center"/>
    </xf>
    <xf numFmtId="3" fontId="29" fillId="0" borderId="52" xfId="0" applyNumberFormat="1" applyFont="1" applyFill="1" applyBorder="1" applyAlignment="1">
      <alignment horizontal="center" vertical="center"/>
    </xf>
    <xf numFmtId="0" fontId="31" fillId="34" borderId="101" xfId="28810" quotePrefix="1" applyFont="1" applyFill="1" applyBorder="1" applyAlignment="1">
      <alignment horizontal="center"/>
    </xf>
    <xf numFmtId="174" fontId="1" fillId="26" borderId="64" xfId="28808" applyNumberFormat="1" applyFont="1" applyFill="1" applyBorder="1" applyAlignment="1">
      <alignment horizontal="center" vertical="center"/>
    </xf>
    <xf numFmtId="174" fontId="1" fillId="26" borderId="4" xfId="28808" applyNumberFormat="1" applyFont="1" applyFill="1" applyBorder="1" applyAlignment="1">
      <alignment horizontal="center"/>
    </xf>
    <xf numFmtId="174" fontId="1" fillId="0" borderId="64" xfId="28808" applyNumberFormat="1" applyFont="1" applyFill="1" applyBorder="1" applyAlignment="1">
      <alignment horizontal="center" vertical="center"/>
    </xf>
    <xf numFmtId="174" fontId="1" fillId="0" borderId="4" xfId="28808" applyNumberFormat="1" applyFont="1" applyFill="1" applyBorder="1" applyAlignment="1">
      <alignment horizontal="center"/>
    </xf>
    <xf numFmtId="174" fontId="31" fillId="34" borderId="63" xfId="0" applyNumberFormat="1" applyFont="1" applyFill="1" applyBorder="1" applyAlignment="1">
      <alignment horizontal="center"/>
    </xf>
    <xf numFmtId="0" fontId="30" fillId="81" borderId="15" xfId="0" applyFont="1" applyFill="1" applyBorder="1"/>
    <xf numFmtId="0" fontId="30" fillId="81" borderId="0" xfId="0" applyFont="1" applyFill="1" applyBorder="1" applyAlignment="1">
      <alignment horizontal="right"/>
    </xf>
    <xf numFmtId="0" fontId="30" fillId="81" borderId="0" xfId="0" applyFont="1" applyFill="1" applyBorder="1"/>
    <xf numFmtId="37" fontId="30" fillId="81" borderId="0" xfId="0" applyNumberFormat="1" applyFont="1" applyFill="1" applyBorder="1"/>
    <xf numFmtId="0" fontId="29" fillId="79" borderId="15" xfId="0" applyFont="1" applyFill="1" applyBorder="1"/>
    <xf numFmtId="37" fontId="29" fillId="79" borderId="0" xfId="0" applyNumberFormat="1" applyFont="1" applyFill="1" applyBorder="1"/>
    <xf numFmtId="0" fontId="30" fillId="80" borderId="15" xfId="0" applyFont="1" applyFill="1" applyBorder="1"/>
    <xf numFmtId="0" fontId="29" fillId="82" borderId="15" xfId="0" applyFont="1" applyFill="1" applyBorder="1"/>
    <xf numFmtId="37" fontId="30" fillId="81" borderId="4" xfId="0" applyNumberFormat="1" applyFont="1" applyFill="1" applyBorder="1"/>
    <xf numFmtId="0" fontId="29" fillId="79" borderId="0" xfId="0" applyFont="1" applyFill="1" applyBorder="1"/>
    <xf numFmtId="37" fontId="29" fillId="79" borderId="4" xfId="0" applyNumberFormat="1" applyFont="1" applyFill="1" applyBorder="1"/>
    <xf numFmtId="0" fontId="30" fillId="80" borderId="0" xfId="0" applyFont="1" applyFill="1" applyBorder="1"/>
    <xf numFmtId="0" fontId="30" fillId="81" borderId="4" xfId="0" applyFont="1" applyFill="1" applyBorder="1" applyAlignment="1">
      <alignment horizontal="right"/>
    </xf>
    <xf numFmtId="3" fontId="29" fillId="79" borderId="4" xfId="0" applyNumberFormat="1" applyFont="1" applyFill="1" applyBorder="1"/>
    <xf numFmtId="0" fontId="30" fillId="80" borderId="62" xfId="0" applyFont="1" applyFill="1" applyBorder="1"/>
    <xf numFmtId="37" fontId="30" fillId="80" borderId="63" xfId="0" applyNumberFormat="1" applyFont="1" applyFill="1" applyBorder="1"/>
    <xf numFmtId="0" fontId="30" fillId="81" borderId="62" xfId="0" applyFont="1" applyFill="1" applyBorder="1"/>
    <xf numFmtId="37" fontId="30" fillId="81" borderId="63" xfId="0" applyNumberFormat="1" applyFont="1" applyFill="1" applyBorder="1"/>
    <xf numFmtId="37" fontId="0" fillId="82" borderId="0" xfId="0" applyNumberFormat="1" applyFont="1" applyFill="1" applyBorder="1" applyAlignment="1">
      <alignment horizontal="right"/>
    </xf>
    <xf numFmtId="0" fontId="0" fillId="82" borderId="0" xfId="0" applyFont="1" applyFill="1" applyBorder="1"/>
    <xf numFmtId="37" fontId="0" fillId="82" borderId="4" xfId="0" applyNumberFormat="1" applyFont="1" applyFill="1" applyBorder="1"/>
    <xf numFmtId="37" fontId="2" fillId="80" borderId="0" xfId="0" applyNumberFormat="1" applyFont="1" applyFill="1" applyBorder="1" applyAlignment="1">
      <alignment horizontal="right"/>
    </xf>
    <xf numFmtId="37" fontId="2" fillId="80" borderId="0" xfId="0" applyNumberFormat="1" applyFont="1" applyFill="1" applyBorder="1"/>
    <xf numFmtId="37" fontId="2" fillId="80" borderId="4" xfId="0" applyNumberFormat="1" applyFont="1" applyFill="1" applyBorder="1"/>
    <xf numFmtId="0" fontId="2" fillId="80" borderId="0" xfId="0" applyFont="1" applyFill="1" applyBorder="1" applyAlignment="1">
      <alignment horizontal="right"/>
    </xf>
    <xf numFmtId="0" fontId="2" fillId="80" borderId="0" xfId="0" applyFont="1" applyFill="1" applyBorder="1"/>
    <xf numFmtId="0" fontId="2" fillId="80" borderId="3" xfId="0" applyFont="1" applyFill="1" applyBorder="1" applyAlignment="1">
      <alignment horizontal="right"/>
    </xf>
    <xf numFmtId="0" fontId="2" fillId="80" borderId="4" xfId="0" applyFont="1" applyFill="1" applyBorder="1" applyAlignment="1">
      <alignment horizontal="right"/>
    </xf>
    <xf numFmtId="37" fontId="0" fillId="82" borderId="0" xfId="0" applyNumberFormat="1" applyFont="1" applyFill="1" applyBorder="1"/>
    <xf numFmtId="0" fontId="0" fillId="82" borderId="15" xfId="0" applyFont="1" applyFill="1" applyBorder="1"/>
    <xf numFmtId="0" fontId="2" fillId="80" borderId="15" xfId="0" applyFont="1" applyFill="1" applyBorder="1"/>
    <xf numFmtId="37" fontId="30" fillId="80" borderId="0" xfId="0" applyNumberFormat="1" applyFont="1" applyFill="1" applyBorder="1" applyAlignment="1">
      <alignment horizontal="right"/>
    </xf>
    <xf numFmtId="37" fontId="2" fillId="80" borderId="4" xfId="0" applyNumberFormat="1" applyFont="1" applyFill="1" applyBorder="1" applyAlignment="1">
      <alignment horizontal="right"/>
    </xf>
    <xf numFmtId="37" fontId="0" fillId="82" borderId="4" xfId="0" applyNumberFormat="1" applyFont="1" applyFill="1" applyBorder="1" applyAlignment="1">
      <alignment horizontal="right"/>
    </xf>
    <xf numFmtId="37" fontId="30" fillId="80" borderId="4" xfId="0" applyNumberFormat="1" applyFont="1" applyFill="1" applyBorder="1" applyAlignment="1">
      <alignment horizontal="right"/>
    </xf>
    <xf numFmtId="0" fontId="0" fillId="0" borderId="2" xfId="0" applyBorder="1"/>
    <xf numFmtId="0" fontId="29" fillId="0" borderId="2" xfId="0" applyFont="1" applyBorder="1"/>
    <xf numFmtId="0" fontId="0" fillId="0" borderId="2" xfId="0" applyFont="1" applyBorder="1"/>
    <xf numFmtId="0" fontId="91" fillId="0" borderId="0" xfId="25912" applyFont="1" applyFill="1"/>
    <xf numFmtId="0" fontId="92" fillId="0" borderId="0" xfId="25912" quotePrefix="1" applyFont="1" applyFill="1"/>
    <xf numFmtId="0" fontId="30" fillId="81" borderId="18" xfId="0" applyFont="1" applyFill="1" applyBorder="1" applyAlignment="1">
      <alignment horizontal="center"/>
    </xf>
    <xf numFmtId="0" fontId="30" fillId="81" borderId="17" xfId="0" applyFont="1" applyFill="1" applyBorder="1" applyAlignment="1">
      <alignment horizontal="center"/>
    </xf>
    <xf numFmtId="0" fontId="30" fillId="81" borderId="19" xfId="0" applyFont="1" applyFill="1" applyBorder="1" applyAlignment="1">
      <alignment horizontal="center"/>
    </xf>
    <xf numFmtId="0" fontId="30" fillId="80" borderId="18" xfId="0" applyFont="1" applyFill="1" applyBorder="1" applyAlignment="1">
      <alignment horizontal="center"/>
    </xf>
    <xf numFmtId="0" fontId="30" fillId="80" borderId="17" xfId="0" applyFont="1" applyFill="1" applyBorder="1" applyAlignment="1">
      <alignment horizontal="center"/>
    </xf>
    <xf numFmtId="0" fontId="30" fillId="80" borderId="19" xfId="0" applyFont="1" applyFill="1" applyBorder="1" applyAlignment="1">
      <alignment horizontal="center"/>
    </xf>
    <xf numFmtId="0" fontId="30" fillId="0" borderId="62" xfId="0" applyFont="1" applyBorder="1" applyAlignment="1">
      <alignment horizontal="center"/>
    </xf>
    <xf numFmtId="1" fontId="31" fillId="69" borderId="14" xfId="0" applyNumberFormat="1" applyFont="1" applyFill="1" applyBorder="1" applyAlignment="1" applyProtection="1">
      <alignment horizontal="center" vertical="center"/>
    </xf>
    <xf numFmtId="1" fontId="31" fillId="69" borderId="102" xfId="0" applyNumberFormat="1" applyFont="1" applyFill="1" applyBorder="1" applyAlignment="1" applyProtection="1">
      <alignment horizontal="center" vertical="center"/>
    </xf>
    <xf numFmtId="179" fontId="31" fillId="69" borderId="86" xfId="0" applyNumberFormat="1" applyFont="1" applyFill="1" applyBorder="1" applyAlignment="1">
      <alignment horizontal="center"/>
    </xf>
    <xf numFmtId="179" fontId="31" fillId="69" borderId="3" xfId="0" applyNumberFormat="1" applyFont="1" applyFill="1" applyBorder="1" applyAlignment="1">
      <alignment horizontal="center"/>
    </xf>
    <xf numFmtId="0" fontId="2" fillId="0" borderId="62" xfId="0" applyFont="1" applyBorder="1" applyAlignment="1">
      <alignment horizontal="center"/>
    </xf>
    <xf numFmtId="1" fontId="31" fillId="69" borderId="83" xfId="0" applyNumberFormat="1" applyFont="1" applyFill="1" applyBorder="1" applyAlignment="1" applyProtection="1">
      <alignment horizontal="left" vertical="center"/>
    </xf>
    <xf numFmtId="1" fontId="31" fillId="69" borderId="77" xfId="0" applyNumberFormat="1" applyFont="1" applyFill="1" applyBorder="1" applyAlignment="1" applyProtection="1">
      <alignment horizontal="left" vertical="center"/>
    </xf>
    <xf numFmtId="0" fontId="31" fillId="69" borderId="86" xfId="0" applyNumberFormat="1" applyFont="1" applyFill="1" applyBorder="1" applyAlignment="1">
      <alignment horizontal="center"/>
    </xf>
    <xf numFmtId="0" fontId="31" fillId="69" borderId="3" xfId="0" applyNumberFormat="1" applyFont="1" applyFill="1" applyBorder="1" applyAlignment="1">
      <alignment horizontal="center"/>
    </xf>
    <xf numFmtId="0" fontId="30" fillId="0" borderId="0" xfId="0" applyFont="1" applyAlignment="1">
      <alignment horizontal="center"/>
    </xf>
    <xf numFmtId="0" fontId="78" fillId="0" borderId="2" xfId="0" applyFont="1" applyBorder="1" applyAlignment="1">
      <alignment horizontal="center" vertical="top"/>
    </xf>
    <xf numFmtId="0" fontId="31" fillId="34" borderId="86" xfId="28810" applyFont="1" applyFill="1" applyBorder="1" applyAlignment="1">
      <alignment horizontal="center"/>
    </xf>
    <xf numFmtId="0" fontId="31" fillId="34" borderId="84" xfId="28810" applyFont="1" applyFill="1" applyBorder="1" applyAlignment="1">
      <alignment horizontal="center"/>
    </xf>
    <xf numFmtId="0" fontId="31" fillId="34" borderId="2" xfId="28810" applyFont="1" applyFill="1" applyBorder="1" applyAlignment="1">
      <alignment horizontal="center"/>
    </xf>
    <xf numFmtId="0" fontId="3" fillId="0" borderId="61" xfId="0" applyFont="1" applyFill="1" applyBorder="1" applyAlignment="1">
      <alignment horizontal="center"/>
    </xf>
    <xf numFmtId="0" fontId="3" fillId="0" borderId="62" xfId="0" applyFont="1" applyFill="1" applyBorder="1" applyAlignment="1">
      <alignment horizontal="center"/>
    </xf>
    <xf numFmtId="0" fontId="3" fillId="0" borderId="63" xfId="0" applyFont="1" applyFill="1" applyBorder="1" applyAlignment="1">
      <alignment horizontal="center"/>
    </xf>
    <xf numFmtId="0" fontId="73" fillId="69" borderId="78" xfId="0" applyFont="1" applyFill="1" applyBorder="1" applyAlignment="1">
      <alignment horizontal="center"/>
    </xf>
    <xf numFmtId="0" fontId="73" fillId="69" borderId="79" xfId="0" applyFont="1" applyFill="1" applyBorder="1" applyAlignment="1">
      <alignment horizontal="center"/>
    </xf>
    <xf numFmtId="0" fontId="73" fillId="69" borderId="80" xfId="0" applyFont="1" applyFill="1" applyBorder="1" applyAlignment="1">
      <alignment horizontal="center"/>
    </xf>
    <xf numFmtId="0" fontId="31" fillId="34" borderId="3" xfId="28810" applyFont="1" applyFill="1" applyBorder="1" applyAlignment="1">
      <alignment horizontal="center"/>
    </xf>
    <xf numFmtId="0" fontId="2" fillId="0" borderId="62" xfId="0" applyFont="1" applyBorder="1" applyAlignment="1">
      <alignment horizontal="center" vertical="center"/>
    </xf>
    <xf numFmtId="1" fontId="31" fillId="34" borderId="86" xfId="25836" applyNumberFormat="1" applyFont="1" applyFill="1" applyBorder="1" applyAlignment="1">
      <alignment horizontal="center"/>
    </xf>
    <xf numFmtId="1" fontId="31" fillId="34" borderId="3" xfId="25836" applyNumberFormat="1" applyFont="1" applyFill="1" applyBorder="1" applyAlignment="1">
      <alignment horizontal="center"/>
    </xf>
    <xf numFmtId="3" fontId="31" fillId="34" borderId="86" xfId="28810" applyNumberFormat="1" applyFont="1" applyFill="1" applyBorder="1" applyAlignment="1">
      <alignment horizontal="center"/>
    </xf>
    <xf numFmtId="3" fontId="31" fillId="34" borderId="84" xfId="28810" applyNumberFormat="1" applyFont="1" applyFill="1" applyBorder="1" applyAlignment="1">
      <alignment horizontal="center"/>
    </xf>
    <xf numFmtId="1" fontId="31" fillId="34" borderId="2" xfId="25836" applyNumberFormat="1" applyFont="1" applyFill="1" applyBorder="1" applyAlignment="1">
      <alignment horizontal="center"/>
    </xf>
    <xf numFmtId="3" fontId="31" fillId="34" borderId="78" xfId="25836" applyNumberFormat="1" applyFont="1" applyFill="1" applyBorder="1" applyAlignment="1">
      <alignment horizontal="center" vertical="center"/>
    </xf>
    <xf numFmtId="3" fontId="31" fillId="34" borderId="79" xfId="25836" applyNumberFormat="1" applyFont="1" applyFill="1" applyBorder="1" applyAlignment="1">
      <alignment horizontal="center" vertical="center"/>
    </xf>
    <xf numFmtId="3" fontId="31" fillId="34" borderId="80" xfId="25836" applyNumberFormat="1" applyFont="1" applyFill="1" applyBorder="1" applyAlignment="1">
      <alignment horizontal="center" vertical="center"/>
    </xf>
    <xf numFmtId="3" fontId="31" fillId="34" borderId="2" xfId="28810" applyNumberFormat="1" applyFont="1" applyFill="1" applyBorder="1" applyAlignment="1">
      <alignment horizontal="center"/>
    </xf>
    <xf numFmtId="0" fontId="31" fillId="34" borderId="2" xfId="25836" applyFont="1" applyFill="1" applyBorder="1" applyAlignment="1">
      <alignment horizontal="center"/>
    </xf>
    <xf numFmtId="0" fontId="31" fillId="34" borderId="14" xfId="25836" applyFont="1" applyFill="1" applyBorder="1" applyAlignment="1">
      <alignment horizontal="center"/>
    </xf>
    <xf numFmtId="0" fontId="31" fillId="34" borderId="3" xfId="25836" applyFont="1" applyFill="1" applyBorder="1" applyAlignment="1">
      <alignment horizontal="center"/>
    </xf>
    <xf numFmtId="3" fontId="31" fillId="34" borderId="14" xfId="25836" applyNumberFormat="1" applyFont="1" applyFill="1" applyBorder="1" applyAlignment="1">
      <alignment horizontal="center"/>
    </xf>
    <xf numFmtId="3" fontId="31" fillId="34" borderId="3" xfId="25836" applyNumberFormat="1" applyFont="1" applyFill="1" applyBorder="1" applyAlignment="1">
      <alignment horizontal="center"/>
    </xf>
    <xf numFmtId="3" fontId="31" fillId="34" borderId="2" xfId="25836" applyNumberFormat="1" applyFont="1" applyFill="1" applyBorder="1" applyAlignment="1">
      <alignment horizontal="center"/>
    </xf>
    <xf numFmtId="1" fontId="31" fillId="34" borderId="14" xfId="25836" applyNumberFormat="1" applyFont="1" applyFill="1" applyBorder="1" applyAlignment="1">
      <alignment horizontal="center"/>
    </xf>
    <xf numFmtId="0" fontId="80" fillId="0" borderId="62" xfId="0" applyFont="1" applyFill="1" applyBorder="1" applyAlignment="1">
      <alignment horizontal="center"/>
    </xf>
    <xf numFmtId="0" fontId="26" fillId="27" borderId="20" xfId="25832" applyNumberFormat="1" applyFont="1" applyFill="1" applyBorder="1" applyAlignment="1">
      <alignment vertical="top" wrapText="1" readingOrder="1"/>
    </xf>
    <xf numFmtId="0" fontId="29" fillId="28" borderId="21" xfId="25832" applyNumberFormat="1" applyFont="1" applyFill="1" applyBorder="1" applyAlignment="1">
      <alignment vertical="top" wrapText="1"/>
    </xf>
    <xf numFmtId="0" fontId="29" fillId="28" borderId="22" xfId="25832" applyNumberFormat="1" applyFont="1" applyFill="1" applyBorder="1" applyAlignment="1">
      <alignment vertical="top" wrapText="1"/>
    </xf>
    <xf numFmtId="0" fontId="26" fillId="0" borderId="33" xfId="25832" applyNumberFormat="1" applyFont="1" applyFill="1" applyBorder="1" applyAlignment="1">
      <alignment vertical="top" wrapText="1" readingOrder="1"/>
    </xf>
    <xf numFmtId="0" fontId="29" fillId="0" borderId="31" xfId="25832" applyNumberFormat="1" applyFont="1" applyFill="1" applyBorder="1" applyAlignment="1">
      <alignment vertical="top" wrapText="1"/>
    </xf>
    <xf numFmtId="0" fontId="29" fillId="0" borderId="32" xfId="25832" applyNumberFormat="1" applyFont="1" applyFill="1" applyBorder="1" applyAlignment="1">
      <alignment vertical="top" wrapText="1"/>
    </xf>
    <xf numFmtId="0" fontId="33" fillId="32" borderId="26" xfId="25832" applyNumberFormat="1" applyFont="1" applyFill="1" applyBorder="1" applyAlignment="1">
      <alignment vertical="top" wrapText="1" readingOrder="1"/>
    </xf>
    <xf numFmtId="0" fontId="30" fillId="29" borderId="27" xfId="25832" applyNumberFormat="1" applyFont="1" applyFill="1" applyBorder="1" applyAlignment="1">
      <alignment vertical="top" wrapText="1"/>
    </xf>
    <xf numFmtId="0" fontId="30" fillId="29" borderId="28" xfId="25832" applyNumberFormat="1" applyFont="1" applyFill="1" applyBorder="1" applyAlignment="1">
      <alignment vertical="top" wrapText="1"/>
    </xf>
    <xf numFmtId="0" fontId="26" fillId="0" borderId="20" xfId="25832" applyNumberFormat="1" applyFont="1" applyFill="1" applyBorder="1" applyAlignment="1">
      <alignment vertical="top" wrapText="1" readingOrder="1"/>
    </xf>
    <xf numFmtId="0" fontId="29" fillId="0" borderId="21" xfId="25832" applyNumberFormat="1" applyFont="1" applyFill="1" applyBorder="1" applyAlignment="1">
      <alignment vertical="top" wrapText="1"/>
    </xf>
    <xf numFmtId="0" fontId="29" fillId="0" borderId="22" xfId="25832" applyNumberFormat="1" applyFont="1" applyFill="1" applyBorder="1" applyAlignment="1">
      <alignment vertical="top" wrapText="1"/>
    </xf>
    <xf numFmtId="0" fontId="26" fillId="71" borderId="66" xfId="25832" applyNumberFormat="1" applyFont="1" applyFill="1" applyBorder="1" applyAlignment="1">
      <alignment horizontal="left" vertical="top" wrapText="1" readingOrder="1"/>
    </xf>
    <xf numFmtId="0" fontId="26" fillId="71" borderId="24" xfId="25832" applyNumberFormat="1" applyFont="1" applyFill="1" applyBorder="1" applyAlignment="1">
      <alignment horizontal="left" vertical="top" wrapText="1" readingOrder="1"/>
    </xf>
    <xf numFmtId="0" fontId="26" fillId="71" borderId="25" xfId="25832" applyNumberFormat="1" applyFont="1" applyFill="1" applyBorder="1" applyAlignment="1">
      <alignment horizontal="left" vertical="top" wrapText="1" readingOrder="1"/>
    </xf>
    <xf numFmtId="0" fontId="26" fillId="0" borderId="23" xfId="25832" applyNumberFormat="1" applyFont="1" applyFill="1" applyBorder="1" applyAlignment="1">
      <alignment vertical="top" wrapText="1" readingOrder="1"/>
    </xf>
    <xf numFmtId="0" fontId="29" fillId="0" borderId="24" xfId="25832" applyNumberFormat="1" applyFont="1" applyFill="1" applyBorder="1" applyAlignment="1">
      <alignment vertical="top" wrapText="1"/>
    </xf>
    <xf numFmtId="0" fontId="29" fillId="0" borderId="25" xfId="25832" applyNumberFormat="1" applyFont="1" applyFill="1" applyBorder="1" applyAlignment="1">
      <alignment vertical="top" wrapText="1"/>
    </xf>
    <xf numFmtId="0" fontId="33" fillId="33" borderId="18" xfId="25832" applyNumberFormat="1" applyFont="1" applyFill="1" applyBorder="1" applyAlignment="1">
      <alignment horizontal="left" vertical="top" wrapText="1" readingOrder="1"/>
    </xf>
    <xf numFmtId="0" fontId="30" fillId="31" borderId="17" xfId="25832" applyNumberFormat="1" applyFont="1" applyFill="1" applyBorder="1" applyAlignment="1">
      <alignment horizontal="left" vertical="top" wrapText="1"/>
    </xf>
    <xf numFmtId="0" fontId="30" fillId="31" borderId="36" xfId="25832" applyNumberFormat="1" applyFont="1" applyFill="1" applyBorder="1" applyAlignment="1">
      <alignment horizontal="left" vertical="top" wrapText="1"/>
    </xf>
    <xf numFmtId="0" fontId="33" fillId="32" borderId="60" xfId="25832" applyNumberFormat="1" applyFont="1" applyFill="1" applyBorder="1" applyAlignment="1">
      <alignment vertical="top" wrapText="1" readingOrder="1"/>
    </xf>
    <xf numFmtId="0" fontId="33" fillId="32" borderId="27" xfId="25832" applyNumberFormat="1" applyFont="1" applyFill="1" applyBorder="1" applyAlignment="1">
      <alignment vertical="top" wrapText="1" readingOrder="1"/>
    </xf>
    <xf numFmtId="0" fontId="33" fillId="32" borderId="28" xfId="25832" applyNumberFormat="1" applyFont="1" applyFill="1" applyBorder="1" applyAlignment="1">
      <alignment vertical="top" wrapText="1" readingOrder="1"/>
    </xf>
    <xf numFmtId="0" fontId="26" fillId="70" borderId="53" xfId="25832" applyNumberFormat="1" applyFont="1" applyFill="1" applyBorder="1" applyAlignment="1">
      <alignment horizontal="left" vertical="top" wrapText="1" readingOrder="1"/>
    </xf>
    <xf numFmtId="0" fontId="26" fillId="70" borderId="21" xfId="25832" applyNumberFormat="1" applyFont="1" applyFill="1" applyBorder="1" applyAlignment="1">
      <alignment horizontal="left" vertical="top" wrapText="1" readingOrder="1"/>
    </xf>
    <xf numFmtId="0" fontId="26" fillId="70" borderId="22" xfId="25832" applyNumberFormat="1" applyFont="1" applyFill="1" applyBorder="1" applyAlignment="1">
      <alignment horizontal="left" vertical="top" wrapText="1" readingOrder="1"/>
    </xf>
    <xf numFmtId="0" fontId="76" fillId="0" borderId="62" xfId="0" applyFont="1" applyBorder="1" applyAlignment="1">
      <alignment horizontal="center"/>
    </xf>
    <xf numFmtId="0" fontId="33" fillId="33" borderId="59" xfId="25832" applyNumberFormat="1" applyFont="1" applyFill="1" applyBorder="1" applyAlignment="1">
      <alignment vertical="center" wrapText="1" readingOrder="1"/>
    </xf>
    <xf numFmtId="0" fontId="33" fillId="33" borderId="17" xfId="25832" applyNumberFormat="1" applyFont="1" applyFill="1" applyBorder="1" applyAlignment="1">
      <alignment vertical="center" wrapText="1" readingOrder="1"/>
    </xf>
    <xf numFmtId="0" fontId="33" fillId="33" borderId="36" xfId="25832" applyNumberFormat="1" applyFont="1" applyFill="1" applyBorder="1" applyAlignment="1">
      <alignment vertical="center" wrapText="1" readingOrder="1"/>
    </xf>
    <xf numFmtId="0" fontId="26" fillId="71" borderId="53" xfId="25832" applyNumberFormat="1" applyFont="1" applyFill="1" applyBorder="1" applyAlignment="1">
      <alignment horizontal="left" vertical="top" wrapText="1" readingOrder="1"/>
    </xf>
    <xf numFmtId="0" fontId="26" fillId="71" borderId="21" xfId="25832" applyNumberFormat="1" applyFont="1" applyFill="1" applyBorder="1" applyAlignment="1">
      <alignment horizontal="left" vertical="top" wrapText="1" readingOrder="1"/>
    </xf>
    <xf numFmtId="0" fontId="26" fillId="71" borderId="22" xfId="25832" applyNumberFormat="1" applyFont="1" applyFill="1" applyBorder="1" applyAlignment="1">
      <alignment horizontal="left" vertical="top" wrapText="1" readingOrder="1"/>
    </xf>
    <xf numFmtId="0" fontId="26" fillId="70" borderId="23" xfId="25832" applyNumberFormat="1" applyFont="1" applyFill="1" applyBorder="1" applyAlignment="1">
      <alignment vertical="top" wrapText="1" readingOrder="1"/>
    </xf>
    <xf numFmtId="0" fontId="29" fillId="38" borderId="24" xfId="25832" applyNumberFormat="1" applyFont="1" applyFill="1" applyBorder="1" applyAlignment="1">
      <alignment vertical="top" wrapText="1"/>
    </xf>
    <xf numFmtId="0" fontId="29" fillId="38" borderId="25" xfId="25832" applyNumberFormat="1" applyFont="1" applyFill="1" applyBorder="1" applyAlignment="1">
      <alignment vertical="top" wrapText="1"/>
    </xf>
    <xf numFmtId="0" fontId="33" fillId="33" borderId="59" xfId="25832" applyNumberFormat="1" applyFont="1" applyFill="1" applyBorder="1" applyAlignment="1">
      <alignment vertical="top" wrapText="1" readingOrder="1"/>
    </xf>
    <xf numFmtId="0" fontId="33" fillId="33" borderId="17" xfId="25832" applyNumberFormat="1" applyFont="1" applyFill="1" applyBorder="1" applyAlignment="1">
      <alignment vertical="top" wrapText="1" readingOrder="1"/>
    </xf>
    <xf numFmtId="0" fontId="33" fillId="33" borderId="36" xfId="25832" applyNumberFormat="1" applyFont="1" applyFill="1" applyBorder="1" applyAlignment="1">
      <alignment vertical="top" wrapText="1" readingOrder="1"/>
    </xf>
    <xf numFmtId="0" fontId="33" fillId="33" borderId="35" xfId="25832" applyNumberFormat="1" applyFont="1" applyFill="1" applyBorder="1" applyAlignment="1">
      <alignment vertical="top" wrapText="1" readingOrder="1"/>
    </xf>
    <xf numFmtId="0" fontId="30" fillId="31" borderId="17" xfId="25832" applyNumberFormat="1" applyFont="1" applyFill="1" applyBorder="1" applyAlignment="1">
      <alignment vertical="top" wrapText="1"/>
    </xf>
    <xf numFmtId="0" fontId="30" fillId="31" borderId="36" xfId="25832" applyNumberFormat="1" applyFont="1" applyFill="1" applyBorder="1" applyAlignment="1">
      <alignment vertical="top" wrapText="1"/>
    </xf>
    <xf numFmtId="0" fontId="26" fillId="70" borderId="66" xfId="25832" applyNumberFormat="1" applyFont="1" applyFill="1" applyBorder="1" applyAlignment="1">
      <alignment horizontal="left" vertical="top" wrapText="1" readingOrder="1"/>
    </xf>
    <xf numFmtId="0" fontId="26" fillId="70" borderId="24" xfId="25832" applyNumberFormat="1" applyFont="1" applyFill="1" applyBorder="1" applyAlignment="1">
      <alignment horizontal="left" vertical="top" wrapText="1" readingOrder="1"/>
    </xf>
    <xf numFmtId="0" fontId="26" fillId="70" borderId="25" xfId="25832" applyNumberFormat="1" applyFont="1" applyFill="1" applyBorder="1" applyAlignment="1">
      <alignment horizontal="left" vertical="top" wrapText="1" readingOrder="1"/>
    </xf>
    <xf numFmtId="0" fontId="26" fillId="72" borderId="20" xfId="25832" applyNumberFormat="1" applyFont="1" applyFill="1" applyBorder="1" applyAlignment="1">
      <alignment vertical="top" wrapText="1" readingOrder="1"/>
    </xf>
    <xf numFmtId="0" fontId="29" fillId="71" borderId="21" xfId="25832" applyNumberFormat="1" applyFont="1" applyFill="1" applyBorder="1" applyAlignment="1">
      <alignment vertical="top" wrapText="1"/>
    </xf>
    <xf numFmtId="0" fontId="29" fillId="71" borderId="22" xfId="25832" applyNumberFormat="1" applyFont="1" applyFill="1" applyBorder="1" applyAlignment="1">
      <alignment vertical="top" wrapText="1"/>
    </xf>
    <xf numFmtId="0" fontId="26" fillId="71" borderId="23" xfId="25832" applyNumberFormat="1" applyFont="1" applyFill="1" applyBorder="1" applyAlignment="1">
      <alignment vertical="top" wrapText="1" readingOrder="1"/>
    </xf>
    <xf numFmtId="0" fontId="29" fillId="71" borderId="24" xfId="25832" applyNumberFormat="1" applyFont="1" applyFill="1" applyBorder="1" applyAlignment="1">
      <alignment vertical="top" wrapText="1"/>
    </xf>
    <xf numFmtId="0" fontId="29" fillId="71" borderId="25" xfId="25832" applyNumberFormat="1" applyFont="1" applyFill="1" applyBorder="1" applyAlignment="1">
      <alignment vertical="top" wrapText="1"/>
    </xf>
    <xf numFmtId="0" fontId="26" fillId="71" borderId="88" xfId="25832" applyNumberFormat="1" applyFont="1" applyFill="1" applyBorder="1" applyAlignment="1">
      <alignment vertical="top" wrapText="1" readingOrder="1"/>
    </xf>
    <xf numFmtId="0" fontId="29" fillId="71" borderId="89" xfId="25832" applyNumberFormat="1" applyFont="1" applyFill="1" applyBorder="1" applyAlignment="1">
      <alignment vertical="top" wrapText="1"/>
    </xf>
    <xf numFmtId="0" fontId="29" fillId="71" borderId="90" xfId="25832" applyNumberFormat="1" applyFont="1" applyFill="1" applyBorder="1" applyAlignment="1">
      <alignment vertical="top" wrapText="1"/>
    </xf>
    <xf numFmtId="0" fontId="26" fillId="71" borderId="97" xfId="25832" applyNumberFormat="1" applyFont="1" applyFill="1" applyBorder="1" applyAlignment="1">
      <alignment horizontal="left" vertical="top" wrapText="1" readingOrder="1"/>
    </xf>
    <xf numFmtId="0" fontId="26" fillId="71" borderId="93" xfId="25832" applyNumberFormat="1" applyFont="1" applyFill="1" applyBorder="1" applyAlignment="1">
      <alignment horizontal="left" vertical="top" wrapText="1" readingOrder="1"/>
    </xf>
    <xf numFmtId="0" fontId="26" fillId="71" borderId="94" xfId="25832" applyNumberFormat="1" applyFont="1" applyFill="1" applyBorder="1" applyAlignment="1">
      <alignment horizontal="left" vertical="top" wrapText="1" readingOrder="1"/>
    </xf>
    <xf numFmtId="0" fontId="76" fillId="0" borderId="62" xfId="0" applyFont="1" applyFill="1" applyBorder="1" applyAlignment="1">
      <alignment horizontal="center"/>
    </xf>
    <xf numFmtId="0" fontId="31" fillId="34" borderId="86" xfId="25836" applyFont="1" applyFill="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cellXfs>
  <cellStyles count="31059">
    <cellStyle name="20 % - Accent1" xfId="59"/>
    <cellStyle name="20 % - Accent2" xfId="60"/>
    <cellStyle name="20 % - Accent3" xfId="61"/>
    <cellStyle name="20 % - Accent4" xfId="62"/>
    <cellStyle name="20 % - Accent5" xfId="63"/>
    <cellStyle name="20 % - Accent6" xfId="64"/>
    <cellStyle name="20% - Accent1 10" xfId="29946"/>
    <cellStyle name="20% - Accent1 11" xfId="29959"/>
    <cellStyle name="20% - Accent1 12" xfId="29973"/>
    <cellStyle name="20% - Accent1 13" xfId="30035"/>
    <cellStyle name="20% - Accent1 2" xfId="26065"/>
    <cellStyle name="20% - Accent1 2 2" xfId="26248"/>
    <cellStyle name="20% - Accent1 2 3" xfId="26196"/>
    <cellStyle name="20% - Accent1 2_Data - Monthly Commodity Prices" xfId="29988"/>
    <cellStyle name="20% - Accent1 3" xfId="26197"/>
    <cellStyle name="20% - Accent1 3 2" xfId="26262"/>
    <cellStyle name="20% - Accent1 3_Data - Monthly Commodity Prices" xfId="29989"/>
    <cellStyle name="20% - Accent1 4" xfId="26198"/>
    <cellStyle name="20% - Accent1 4 2" xfId="26279"/>
    <cellStyle name="20% - Accent1 4 2 2" xfId="28837"/>
    <cellStyle name="20% - Accent1 4_LNG &amp; LPG rework" xfId="30013"/>
    <cellStyle name="20% - Accent1 5" xfId="26293"/>
    <cellStyle name="20% - Accent1 6" xfId="26234"/>
    <cellStyle name="20% - Accent1 7" xfId="26184"/>
    <cellStyle name="20% - Accent1 8" xfId="28823"/>
    <cellStyle name="20% - Accent1 9" xfId="28854"/>
    <cellStyle name="20% - Accent2 10" xfId="29948"/>
    <cellStyle name="20% - Accent2 11" xfId="29961"/>
    <cellStyle name="20% - Accent2 12" xfId="29975"/>
    <cellStyle name="20% - Accent2 13" xfId="30037"/>
    <cellStyle name="20% - Accent2 2" xfId="26066"/>
    <cellStyle name="20% - Accent2 2 2" xfId="26250"/>
    <cellStyle name="20% - Accent2 2 3" xfId="26199"/>
    <cellStyle name="20% - Accent2 2_Data - Monthly Commodity Prices" xfId="29990"/>
    <cellStyle name="20% - Accent2 3" xfId="26200"/>
    <cellStyle name="20% - Accent2 3 2" xfId="26264"/>
    <cellStyle name="20% - Accent2 3_Data - Monthly Commodity Prices" xfId="29991"/>
    <cellStyle name="20% - Accent2 4" xfId="26201"/>
    <cellStyle name="20% - Accent2 4 2" xfId="26281"/>
    <cellStyle name="20% - Accent2 4 2 2" xfId="28838"/>
    <cellStyle name="20% - Accent2 4_LNG &amp; LPG rework" xfId="30015"/>
    <cellStyle name="20% - Accent2 5" xfId="26295"/>
    <cellStyle name="20% - Accent2 6" xfId="26236"/>
    <cellStyle name="20% - Accent2 7" xfId="26186"/>
    <cellStyle name="20% - Accent2 8" xfId="28825"/>
    <cellStyle name="20% - Accent2 9" xfId="28856"/>
    <cellStyle name="20% - Accent3 10" xfId="29950"/>
    <cellStyle name="20% - Accent3 11" xfId="29963"/>
    <cellStyle name="20% - Accent3 12" xfId="29977"/>
    <cellStyle name="20% - Accent3 13" xfId="30039"/>
    <cellStyle name="20% - Accent3 2" xfId="26067"/>
    <cellStyle name="20% - Accent3 2 2" xfId="26252"/>
    <cellStyle name="20% - Accent3 2 3" xfId="26202"/>
    <cellStyle name="20% - Accent3 2_Data - Monthly Commodity Prices" xfId="29992"/>
    <cellStyle name="20% - Accent3 3" xfId="26203"/>
    <cellStyle name="20% - Accent3 3 2" xfId="26266"/>
    <cellStyle name="20% - Accent3 3_Data - Monthly Commodity Prices" xfId="29993"/>
    <cellStyle name="20% - Accent3 4" xfId="26204"/>
    <cellStyle name="20% - Accent3 4 2" xfId="26283"/>
    <cellStyle name="20% - Accent3 4 2 2" xfId="28839"/>
    <cellStyle name="20% - Accent3 4_LNG &amp; LPG rework" xfId="30014"/>
    <cellStyle name="20% - Accent3 5" xfId="26297"/>
    <cellStyle name="20% - Accent3 6" xfId="26238"/>
    <cellStyle name="20% - Accent3 7" xfId="26188"/>
    <cellStyle name="20% - Accent3 8" xfId="28827"/>
    <cellStyle name="20% - Accent3 9" xfId="28858"/>
    <cellStyle name="20% - Accent4 10" xfId="29952"/>
    <cellStyle name="20% - Accent4 11" xfId="29965"/>
    <cellStyle name="20% - Accent4 12" xfId="29979"/>
    <cellStyle name="20% - Accent4 13" xfId="30041"/>
    <cellStyle name="20% - Accent4 2" xfId="26068"/>
    <cellStyle name="20% - Accent4 2 2" xfId="26254"/>
    <cellStyle name="20% - Accent4 2 3" xfId="26205"/>
    <cellStyle name="20% - Accent4 2_Data - Monthly Commodity Prices" xfId="29994"/>
    <cellStyle name="20% - Accent4 3" xfId="26206"/>
    <cellStyle name="20% - Accent4 3 2" xfId="26268"/>
    <cellStyle name="20% - Accent4 3_Data - Monthly Commodity Prices" xfId="29995"/>
    <cellStyle name="20% - Accent4 4" xfId="26207"/>
    <cellStyle name="20% - Accent4 4 2" xfId="26285"/>
    <cellStyle name="20% - Accent4 4 2 2" xfId="28840"/>
    <cellStyle name="20% - Accent4 4_LNG &amp; LPG rework" xfId="30012"/>
    <cellStyle name="20% - Accent4 5" xfId="26299"/>
    <cellStyle name="20% - Accent4 6" xfId="26240"/>
    <cellStyle name="20% - Accent4 7" xfId="26190"/>
    <cellStyle name="20% - Accent4 8" xfId="28829"/>
    <cellStyle name="20% - Accent4 9" xfId="28860"/>
    <cellStyle name="20% - Accent5 10" xfId="29954"/>
    <cellStyle name="20% - Accent5 11" xfId="29967"/>
    <cellStyle name="20% - Accent5 12" xfId="29981"/>
    <cellStyle name="20% - Accent5 13" xfId="30043"/>
    <cellStyle name="20% - Accent5 2" xfId="26069"/>
    <cellStyle name="20% - Accent5 2 2" xfId="26256"/>
    <cellStyle name="20% - Accent5 2_Data - Monthly Commodity Prices" xfId="29996"/>
    <cellStyle name="20% - Accent5 3" xfId="26208"/>
    <cellStyle name="20% - Accent5 3 2" xfId="26270"/>
    <cellStyle name="20% - Accent5 3_LNG &amp; LPG rework" xfId="30018"/>
    <cellStyle name="20% - Accent5 4" xfId="26229"/>
    <cellStyle name="20% - Accent5 4 2" xfId="26287"/>
    <cellStyle name="20% - Accent5 4 2 2" xfId="28847"/>
    <cellStyle name="20% - Accent5 4_Data - Monthly Commodity Prices" xfId="29997"/>
    <cellStyle name="20% - Accent5 5" xfId="26301"/>
    <cellStyle name="20% - Accent5 6" xfId="26242"/>
    <cellStyle name="20% - Accent5 7" xfId="26192"/>
    <cellStyle name="20% - Accent5 8" xfId="28831"/>
    <cellStyle name="20% - Accent5 9" xfId="28862"/>
    <cellStyle name="20% - Accent6 10" xfId="29956"/>
    <cellStyle name="20% - Accent6 11" xfId="29969"/>
    <cellStyle name="20% - Accent6 12" xfId="29983"/>
    <cellStyle name="20% - Accent6 13" xfId="30045"/>
    <cellStyle name="20% - Accent6 2" xfId="26070"/>
    <cellStyle name="20% - Accent6 2 2" xfId="26258"/>
    <cellStyle name="20% - Accent6 2 3" xfId="26209"/>
    <cellStyle name="20% - Accent6 2_Data - Monthly Commodity Prices" xfId="29998"/>
    <cellStyle name="20% - Accent6 3" xfId="26210"/>
    <cellStyle name="20% - Accent6 3 2" xfId="26272"/>
    <cellStyle name="20% - Accent6 3_Data - Monthly Commodity Prices" xfId="29999"/>
    <cellStyle name="20% - Accent6 4" xfId="26211"/>
    <cellStyle name="20% - Accent6 4 2" xfId="26289"/>
    <cellStyle name="20% - Accent6 4 2 2" xfId="28841"/>
    <cellStyle name="20% - Accent6 4_LNG &amp; LPG rework" xfId="30017"/>
    <cellStyle name="20% - Accent6 5" xfId="26303"/>
    <cellStyle name="20% - Accent6 6" xfId="26244"/>
    <cellStyle name="20% - Accent6 7" xfId="26194"/>
    <cellStyle name="20% - Accent6 8" xfId="28833"/>
    <cellStyle name="20% - Accent6 9" xfId="28864"/>
    <cellStyle name="40 % - Accent1" xfId="65"/>
    <cellStyle name="40 % - Accent2" xfId="66"/>
    <cellStyle name="40 % - Accent3" xfId="67"/>
    <cellStyle name="40 % - Accent4" xfId="68"/>
    <cellStyle name="40 % - Accent5" xfId="69"/>
    <cellStyle name="40 % - Accent6" xfId="70"/>
    <cellStyle name="40% - Accent1 10" xfId="29947"/>
    <cellStyle name="40% - Accent1 11" xfId="29960"/>
    <cellStyle name="40% - Accent1 12" xfId="29974"/>
    <cellStyle name="40% - Accent1 13" xfId="30036"/>
    <cellStyle name="40% - Accent1 2" xfId="26071"/>
    <cellStyle name="40% - Accent1 2 2" xfId="26249"/>
    <cellStyle name="40% - Accent1 2 3" xfId="26212"/>
    <cellStyle name="40% - Accent1 2_Data - Monthly Commodity Prices" xfId="30000"/>
    <cellStyle name="40% - Accent1 3" xfId="26213"/>
    <cellStyle name="40% - Accent1 3 2" xfId="26263"/>
    <cellStyle name="40% - Accent1 3_Data - Monthly Commodity Prices" xfId="30001"/>
    <cellStyle name="40% - Accent1 4" xfId="26214"/>
    <cellStyle name="40% - Accent1 4 2" xfId="26280"/>
    <cellStyle name="40% - Accent1 4 2 2" xfId="28842"/>
    <cellStyle name="40% - Accent1 4_LNG &amp; LPG rework" xfId="30019"/>
    <cellStyle name="40% - Accent1 5" xfId="26294"/>
    <cellStyle name="40% - Accent1 6" xfId="26235"/>
    <cellStyle name="40% - Accent1 7" xfId="26185"/>
    <cellStyle name="40% - Accent1 8" xfId="28824"/>
    <cellStyle name="40% - Accent1 9" xfId="28855"/>
    <cellStyle name="40% - Accent2 10" xfId="29949"/>
    <cellStyle name="40% - Accent2 11" xfId="29962"/>
    <cellStyle name="40% - Accent2 12" xfId="29976"/>
    <cellStyle name="40% - Accent2 13" xfId="30038"/>
    <cellStyle name="40% - Accent2 2" xfId="26072"/>
    <cellStyle name="40% - Accent2 2 2" xfId="26251"/>
    <cellStyle name="40% - Accent2 2_Data - Monthly Commodity Prices" xfId="30002"/>
    <cellStyle name="40% - Accent2 3" xfId="26215"/>
    <cellStyle name="40% - Accent2 3 2" xfId="26265"/>
    <cellStyle name="40% - Accent2 3_LNG &amp; LPG rework" xfId="30020"/>
    <cellStyle name="40% - Accent2 4" xfId="26230"/>
    <cellStyle name="40% - Accent2 4 2" xfId="26282"/>
    <cellStyle name="40% - Accent2 4 2 2" xfId="28848"/>
    <cellStyle name="40% - Accent2 4_Data - Monthly Commodity Prices" xfId="30003"/>
    <cellStyle name="40% - Accent2 5" xfId="26296"/>
    <cellStyle name="40% - Accent2 6" xfId="26237"/>
    <cellStyle name="40% - Accent2 7" xfId="26187"/>
    <cellStyle name="40% - Accent2 8" xfId="28826"/>
    <cellStyle name="40% - Accent2 9" xfId="28857"/>
    <cellStyle name="40% - Accent3 10" xfId="29951"/>
    <cellStyle name="40% - Accent3 11" xfId="29964"/>
    <cellStyle name="40% - Accent3 12" xfId="29978"/>
    <cellStyle name="40% - Accent3 13" xfId="30040"/>
    <cellStyle name="40% - Accent3 2" xfId="26073"/>
    <cellStyle name="40% - Accent3 2 2" xfId="26253"/>
    <cellStyle name="40% - Accent3 2 3" xfId="26216"/>
    <cellStyle name="40% - Accent3 2_Data - Monthly Commodity Prices" xfId="30004"/>
    <cellStyle name="40% - Accent3 3" xfId="26217"/>
    <cellStyle name="40% - Accent3 3 2" xfId="26267"/>
    <cellStyle name="40% - Accent3 3_Data - Monthly Commodity Prices" xfId="30005"/>
    <cellStyle name="40% - Accent3 4" xfId="26218"/>
    <cellStyle name="40% - Accent3 4 2" xfId="26284"/>
    <cellStyle name="40% - Accent3 4 2 2" xfId="28843"/>
    <cellStyle name="40% - Accent3 4_LNG &amp; LPG rework" xfId="30016"/>
    <cellStyle name="40% - Accent3 5" xfId="26298"/>
    <cellStyle name="40% - Accent3 6" xfId="26239"/>
    <cellStyle name="40% - Accent3 7" xfId="26189"/>
    <cellStyle name="40% - Accent3 8" xfId="28828"/>
    <cellStyle name="40% - Accent3 9" xfId="28859"/>
    <cellStyle name="40% - Accent4 10" xfId="29953"/>
    <cellStyle name="40% - Accent4 11" xfId="29966"/>
    <cellStyle name="40% - Accent4 12" xfId="29980"/>
    <cellStyle name="40% - Accent4 13" xfId="30042"/>
    <cellStyle name="40% - Accent4 2" xfId="26074"/>
    <cellStyle name="40% - Accent4 2 2" xfId="26255"/>
    <cellStyle name="40% - Accent4 2 3" xfId="26219"/>
    <cellStyle name="40% - Accent4 2_Data - Monthly Commodity Prices" xfId="30006"/>
    <cellStyle name="40% - Accent4 3" xfId="26220"/>
    <cellStyle name="40% - Accent4 3 2" xfId="26269"/>
    <cellStyle name="40% - Accent4 3_Data - Monthly Commodity Prices" xfId="30007"/>
    <cellStyle name="40% - Accent4 4" xfId="26221"/>
    <cellStyle name="40% - Accent4 4 2" xfId="26286"/>
    <cellStyle name="40% - Accent4 4 2 2" xfId="28844"/>
    <cellStyle name="40% - Accent4 4_LNG &amp; LPG rework" xfId="30021"/>
    <cellStyle name="40% - Accent4 5" xfId="26300"/>
    <cellStyle name="40% - Accent4 6" xfId="26241"/>
    <cellStyle name="40% - Accent4 7" xfId="26191"/>
    <cellStyle name="40% - Accent4 8" xfId="28830"/>
    <cellStyle name="40% - Accent4 9" xfId="28861"/>
    <cellStyle name="40% - Accent5 10" xfId="29955"/>
    <cellStyle name="40% - Accent5 11" xfId="29968"/>
    <cellStyle name="40% - Accent5 12" xfId="29982"/>
    <cellStyle name="40% - Accent5 13" xfId="30044"/>
    <cellStyle name="40% - Accent5 2" xfId="26075"/>
    <cellStyle name="40% - Accent5 2 2" xfId="26257"/>
    <cellStyle name="40% - Accent5 2 3" xfId="26222"/>
    <cellStyle name="40% - Accent5 2_Data - Monthly Commodity Prices" xfId="30008"/>
    <cellStyle name="40% - Accent5 3" xfId="26223"/>
    <cellStyle name="40% - Accent5 3 2" xfId="26271"/>
    <cellStyle name="40% - Accent5 3_Data - Monthly Commodity Prices" xfId="30009"/>
    <cellStyle name="40% - Accent5 4" xfId="26224"/>
    <cellStyle name="40% - Accent5 4 2" xfId="26288"/>
    <cellStyle name="40% - Accent5 4 2 2" xfId="28845"/>
    <cellStyle name="40% - Accent5 4_LNG &amp; LPG rework" xfId="30022"/>
    <cellStyle name="40% - Accent5 5" xfId="26302"/>
    <cellStyle name="40% - Accent5 6" xfId="26243"/>
    <cellStyle name="40% - Accent5 7" xfId="26193"/>
    <cellStyle name="40% - Accent5 8" xfId="28832"/>
    <cellStyle name="40% - Accent5 9" xfId="28863"/>
    <cellStyle name="40% - Accent6 10" xfId="29957"/>
    <cellStyle name="40% - Accent6 11" xfId="29970"/>
    <cellStyle name="40% - Accent6 12" xfId="29984"/>
    <cellStyle name="40% - Accent6 13" xfId="30046"/>
    <cellStyle name="40% - Accent6 2" xfId="26076"/>
    <cellStyle name="40% - Accent6 2 2" xfId="26259"/>
    <cellStyle name="40% - Accent6 2 3" xfId="26225"/>
    <cellStyle name="40% - Accent6 2_Data - Monthly Commodity Prices" xfId="30010"/>
    <cellStyle name="40% - Accent6 3" xfId="26226"/>
    <cellStyle name="40% - Accent6 3 2" xfId="26273"/>
    <cellStyle name="40% - Accent6 3_Data - Monthly Commodity Prices" xfId="30011"/>
    <cellStyle name="40% - Accent6 4" xfId="26227"/>
    <cellStyle name="40% - Accent6 4 2" xfId="26290"/>
    <cellStyle name="40% - Accent6 4 2 2" xfId="28846"/>
    <cellStyle name="40% - Accent6 4_LNG &amp; LPG rework" xfId="30023"/>
    <cellStyle name="40% - Accent6 5" xfId="26304"/>
    <cellStyle name="40% - Accent6 6" xfId="26245"/>
    <cellStyle name="40% - Accent6 7" xfId="26195"/>
    <cellStyle name="40% - Accent6 8" xfId="28834"/>
    <cellStyle name="40% - Accent6 9" xfId="28865"/>
    <cellStyle name="60 % - Accent1" xfId="71"/>
    <cellStyle name="60 % - Accent2" xfId="72"/>
    <cellStyle name="60 % - Accent3" xfId="73"/>
    <cellStyle name="60 % - Accent4" xfId="74"/>
    <cellStyle name="60 % - Accent5" xfId="75"/>
    <cellStyle name="60 % - Accent6" xfId="76"/>
    <cellStyle name="60% - Accent1" xfId="26173" builtinId="32" customBuiltin="1"/>
    <cellStyle name="60% - Accent1 2" xfId="26077"/>
    <cellStyle name="60% - Accent2" xfId="26175" builtinId="36" customBuiltin="1"/>
    <cellStyle name="60% - Accent2 2" xfId="26078"/>
    <cellStyle name="60% - Accent3" xfId="26177" builtinId="40" customBuiltin="1"/>
    <cellStyle name="60% - Accent3 2" xfId="26079"/>
    <cellStyle name="60% - Accent4" xfId="26179" builtinId="44" customBuiltin="1"/>
    <cellStyle name="60% - Accent4 2" xfId="26080"/>
    <cellStyle name="60% - Accent5" xfId="26181" builtinId="48" customBuiltin="1"/>
    <cellStyle name="60% - Accent5 2" xfId="26081"/>
    <cellStyle name="60% - Accent6" xfId="26183" builtinId="52" customBuiltin="1"/>
    <cellStyle name="60% - Accent6 2" xfId="26082"/>
    <cellStyle name="Accent1" xfId="26172" builtinId="29" customBuiltin="1"/>
    <cellStyle name="Accent1 2" xfId="77"/>
    <cellStyle name="Accent1 3" xfId="26083"/>
    <cellStyle name="Accent2" xfId="26174" builtinId="33" customBuiltin="1"/>
    <cellStyle name="Accent2 2" xfId="78"/>
    <cellStyle name="Accent2 3" xfId="26084"/>
    <cellStyle name="Accent3" xfId="26176" builtinId="37" customBuiltin="1"/>
    <cellStyle name="Accent3 2" xfId="79"/>
    <cellStyle name="Accent3 3" xfId="26085"/>
    <cellStyle name="Accent4" xfId="26178" builtinId="41" customBuiltin="1"/>
    <cellStyle name="Accent4 2" xfId="80"/>
    <cellStyle name="Accent4 3" xfId="26086"/>
    <cellStyle name="Accent5" xfId="26180" builtinId="45" customBuiltin="1"/>
    <cellStyle name="Accent5 2" xfId="81"/>
    <cellStyle name="Accent5 3" xfId="26087"/>
    <cellStyle name="Accent6" xfId="26182" builtinId="49" customBuiltin="1"/>
    <cellStyle name="Accent6 2" xfId="82"/>
    <cellStyle name="Accent6 3" xfId="26088"/>
    <cellStyle name="Avertissement" xfId="83"/>
    <cellStyle name="Bad" xfId="26162" builtinId="27" customBuiltin="1"/>
    <cellStyle name="Bad 2" xfId="26089"/>
    <cellStyle name="Calcul" xfId="84"/>
    <cellStyle name="Calculation" xfId="26166" builtinId="22" customBuiltin="1"/>
    <cellStyle name="Calculation 2" xfId="26090"/>
    <cellStyle name="Calculation/Data Overwrite" xfId="285"/>
    <cellStyle name="Cellule liée" xfId="85"/>
    <cellStyle name="Check Cell" xfId="26168" builtinId="23" customBuiltin="1"/>
    <cellStyle name="Check Cell 2" xfId="26091"/>
    <cellStyle name="Comma" xfId="26155" builtinId="3"/>
    <cellStyle name="Comma 10" xfId="1068"/>
    <cellStyle name="Comma 10 2" xfId="1069"/>
    <cellStyle name="Comma 10 2 2" xfId="4445"/>
    <cellStyle name="Comma 10 2 2 2" xfId="10294"/>
    <cellStyle name="Comma 10 2 2 2 2" xfId="22695"/>
    <cellStyle name="Comma 10 2 2 3" xfId="16877"/>
    <cellStyle name="Comma 10 2 2 4" xfId="28868"/>
    <cellStyle name="Comma 10 2 3" xfId="10673"/>
    <cellStyle name="Comma 10 2 3 2" xfId="23074"/>
    <cellStyle name="Comma 10 2 3 3" xfId="28869"/>
    <cellStyle name="Comma 10 2 4" xfId="7367"/>
    <cellStyle name="Comma 10 2 4 2" xfId="19783"/>
    <cellStyle name="Comma 10 2 4 3" xfId="28870"/>
    <cellStyle name="Comma 10 2 5" xfId="14648"/>
    <cellStyle name="Comma 10 2 5 2" xfId="28871"/>
    <cellStyle name="Comma 10 2 6" xfId="28867"/>
    <cellStyle name="Comma 10 3" xfId="1070"/>
    <cellStyle name="Comma 10 3 2" xfId="4446"/>
    <cellStyle name="Comma 10 3 2 2" xfId="10469"/>
    <cellStyle name="Comma 10 3 2 2 2" xfId="22870"/>
    <cellStyle name="Comma 10 3 2 3" xfId="16878"/>
    <cellStyle name="Comma 10 3 2 4" xfId="28873"/>
    <cellStyle name="Comma 10 3 3" xfId="10862"/>
    <cellStyle name="Comma 10 3 3 2" xfId="23263"/>
    <cellStyle name="Comma 10 3 3 3" xfId="28874"/>
    <cellStyle name="Comma 10 3 4" xfId="7368"/>
    <cellStyle name="Comma 10 3 4 2" xfId="19784"/>
    <cellStyle name="Comma 10 3 4 3" xfId="28875"/>
    <cellStyle name="Comma 10 3 5" xfId="14649"/>
    <cellStyle name="Comma 10 3 5 2" xfId="28876"/>
    <cellStyle name="Comma 10 3 6" xfId="28872"/>
    <cellStyle name="Comma 10 4" xfId="10210"/>
    <cellStyle name="Comma 10 4 2" xfId="22611"/>
    <cellStyle name="Comma 10 4 3" xfId="28877"/>
    <cellStyle name="Comma 10 5" xfId="10493"/>
    <cellStyle name="Comma 10 5 2" xfId="22894"/>
    <cellStyle name="Comma 10 5 3" xfId="28878"/>
    <cellStyle name="Comma 10 6" xfId="26020"/>
    <cellStyle name="Comma 10 6 2" xfId="28879"/>
    <cellStyle name="Comma 10 7" xfId="26315"/>
    <cellStyle name="Comma 10 7 2" xfId="28880"/>
    <cellStyle name="Comma 10 8" xfId="28866"/>
    <cellStyle name="Comma 10_Copper Lead Zinc Prices" xfId="1071"/>
    <cellStyle name="Comma 11" xfId="1072"/>
    <cellStyle name="Comma 11 2" xfId="3463"/>
    <cellStyle name="Comma 11 2 2" xfId="3559"/>
    <cellStyle name="Comma 11 2 2 2" xfId="4317"/>
    <cellStyle name="Comma 11 2 2 2 2" xfId="28732"/>
    <cellStyle name="Comma 11 2 2 2 3" xfId="28056"/>
    <cellStyle name="Comma 11 2 2 3" xfId="28275"/>
    <cellStyle name="Comma 11 2 2 4" xfId="27599"/>
    <cellStyle name="Comma 11 2 3" xfId="3849"/>
    <cellStyle name="Comma 11 2 3 2" xfId="28531"/>
    <cellStyle name="Comma 11 2 3 3" xfId="27855"/>
    <cellStyle name="Comma 11 3" xfId="3600"/>
    <cellStyle name="Comma 11 3 2" xfId="28301"/>
    <cellStyle name="Comma 11 3 3" xfId="27625"/>
    <cellStyle name="Comma 11 4" xfId="28170"/>
    <cellStyle name="Comma 11 5" xfId="27495"/>
    <cellStyle name="Comma 12" xfId="1073"/>
    <cellStyle name="Comma 12 2" xfId="3526"/>
    <cellStyle name="Comma 12 2 2" xfId="6387"/>
    <cellStyle name="Comma 12 2 2 2" xfId="12551"/>
    <cellStyle name="Comma 12 2 2 2 2" xfId="24938"/>
    <cellStyle name="Comma 12 2 2 3" xfId="18817"/>
    <cellStyle name="Comma 12 2 3" xfId="9312"/>
    <cellStyle name="Comma 12 2 3 2" xfId="21722"/>
    <cellStyle name="Comma 12 2 4" xfId="16587"/>
    <cellStyle name="Comma 12 2 5" xfId="28882"/>
    <cellStyle name="Comma 12 3" xfId="3601"/>
    <cellStyle name="Comma 12 3 2" xfId="10874"/>
    <cellStyle name="Comma 12 3 2 2" xfId="23275"/>
    <cellStyle name="Comma 12 3 3" xfId="28302"/>
    <cellStyle name="Comma 12 3 4" xfId="27626"/>
    <cellStyle name="Comma 12 3 5" xfId="28883"/>
    <cellStyle name="Comma 12 4" xfId="26040"/>
    <cellStyle name="Comma 12 4 2" xfId="28884"/>
    <cellStyle name="Comma 12 5" xfId="26316"/>
    <cellStyle name="Comma 12 5 2" xfId="28171"/>
    <cellStyle name="Comma 12 5 3" xfId="28885"/>
    <cellStyle name="Comma 12 6" xfId="27496"/>
    <cellStyle name="Comma 12 7" xfId="28881"/>
    <cellStyle name="Comma 13" xfId="1074"/>
    <cellStyle name="Comma 13 2" xfId="3602"/>
    <cellStyle name="Comma 13 2 2" xfId="28303"/>
    <cellStyle name="Comma 13 2 3" xfId="27627"/>
    <cellStyle name="Comma 13 3" xfId="13487"/>
    <cellStyle name="Comma 13 4" xfId="26092"/>
    <cellStyle name="Comma 13 5" xfId="26317"/>
    <cellStyle name="Comma 13 5 2" xfId="28172"/>
    <cellStyle name="Comma 13 6" xfId="27497"/>
    <cellStyle name="Comma 13 7" xfId="28886"/>
    <cellStyle name="Comma 14" xfId="3580"/>
    <cellStyle name="Comma 14 2" xfId="4328"/>
    <cellStyle name="Comma 14 2 2" xfId="28743"/>
    <cellStyle name="Comma 14 2 3" xfId="28067"/>
    <cellStyle name="Comma 14 3" xfId="26318"/>
    <cellStyle name="Comma 14 3 2" xfId="28286"/>
    <cellStyle name="Comma 14 4" xfId="27610"/>
    <cellStyle name="Comma 15" xfId="3513"/>
    <cellStyle name="Comma 15 2" xfId="4307"/>
    <cellStyle name="Comma 15 2 2" xfId="28722"/>
    <cellStyle name="Comma 15 2 3" xfId="28046"/>
    <cellStyle name="Comma 15 3" xfId="26319"/>
    <cellStyle name="Comma 15 3 2" xfId="28260"/>
    <cellStyle name="Comma 15 4" xfId="27584"/>
    <cellStyle name="Comma 15 5" xfId="28887"/>
    <cellStyle name="Comma 16" xfId="3588"/>
    <cellStyle name="Comma 16 2" xfId="4332"/>
    <cellStyle name="Comma 16 2 2" xfId="28747"/>
    <cellStyle name="Comma 16 2 3" xfId="28071"/>
    <cellStyle name="Comma 16 3" xfId="28291"/>
    <cellStyle name="Comma 16 4" xfId="27615"/>
    <cellStyle name="Comma 16 5" xfId="29940"/>
    <cellStyle name="Comma 17" xfId="3592"/>
    <cellStyle name="Comma 17 2" xfId="4335"/>
    <cellStyle name="Comma 17 2 2" xfId="28749"/>
    <cellStyle name="Comma 17 2 3" xfId="28073"/>
    <cellStyle name="Comma 17 3" xfId="28293"/>
    <cellStyle name="Comma 17 4" xfId="27617"/>
    <cellStyle name="Comma 17 5" xfId="29943"/>
    <cellStyle name="Comma 18" xfId="3593"/>
    <cellStyle name="Comma 18 2" xfId="4336"/>
    <cellStyle name="Comma 18 2 2" xfId="28750"/>
    <cellStyle name="Comma 18 2 3" xfId="28074"/>
    <cellStyle name="Comma 18 3" xfId="28294"/>
    <cellStyle name="Comma 18 4" xfId="27618"/>
    <cellStyle name="Comma 18 5" xfId="29985"/>
    <cellStyle name="Comma 19" xfId="3595"/>
    <cellStyle name="Comma 19 2" xfId="4338"/>
    <cellStyle name="Comma 19 2 2" xfId="28752"/>
    <cellStyle name="Comma 19 2 3" xfId="28076"/>
    <cellStyle name="Comma 19 3" xfId="28296"/>
    <cellStyle name="Comma 19 4" xfId="27620"/>
    <cellStyle name="Comma 2" xfId="46"/>
    <cellStyle name="Comma 2 10" xfId="1075"/>
    <cellStyle name="Comma 2 10 2" xfId="3533"/>
    <cellStyle name="Comma 2 11" xfId="1076"/>
    <cellStyle name="Comma 2 11 2" xfId="26320"/>
    <cellStyle name="Comma 2 11 3" xfId="28888"/>
    <cellStyle name="Comma 2 12" xfId="912"/>
    <cellStyle name="Comma 2 12 2" xfId="4377"/>
    <cellStyle name="Comma 2 12 2 2" xfId="10995"/>
    <cellStyle name="Comma 2 12 2 2 2" xfId="23383"/>
    <cellStyle name="Comma 2 12 2 3" xfId="16814"/>
    <cellStyle name="Comma 2 12 3" xfId="7300"/>
    <cellStyle name="Comma 2 12 3 2" xfId="19720"/>
    <cellStyle name="Comma 2 12 4" xfId="14585"/>
    <cellStyle name="Comma 2 12 5" xfId="26321"/>
    <cellStyle name="Comma 2 12 6" xfId="28889"/>
    <cellStyle name="Comma 2 13" xfId="3599"/>
    <cellStyle name="Comma 2 13 2" xfId="26322"/>
    <cellStyle name="Comma 2 13 2 2" xfId="28300"/>
    <cellStyle name="Comma 2 13 3" xfId="27624"/>
    <cellStyle name="Comma 2 13 4" xfId="28890"/>
    <cellStyle name="Comma 2 14" xfId="873"/>
    <cellStyle name="Comma 2 14 2" xfId="26323"/>
    <cellStyle name="Comma 2 14 2 2" xfId="28144"/>
    <cellStyle name="Comma 2 14 3" xfId="27469"/>
    <cellStyle name="Comma 2 14 4" xfId="28891"/>
    <cellStyle name="Comma 2 15" xfId="31057"/>
    <cellStyle name="Comma 2 16" xfId="28815"/>
    <cellStyle name="Comma 2 2" xfId="56"/>
    <cellStyle name="Comma 2 2 10" xfId="4002"/>
    <cellStyle name="Comma 2 2 10 2" xfId="6413"/>
    <cellStyle name="Comma 2 2 10 2 2" xfId="12573"/>
    <cellStyle name="Comma 2 2 10 2 2 2" xfId="24960"/>
    <cellStyle name="Comma 2 2 10 2 3" xfId="18840"/>
    <cellStyle name="Comma 2 2 10 3" xfId="9342"/>
    <cellStyle name="Comma 2 2 10 3 2" xfId="21745"/>
    <cellStyle name="Comma 2 2 10 4" xfId="16610"/>
    <cellStyle name="Comma 2 2 11" xfId="915"/>
    <cellStyle name="Comma 2 2 11 2" xfId="28148"/>
    <cellStyle name="Comma 2 2 11 3" xfId="27473"/>
    <cellStyle name="Comma 2 2 12" xfId="13857"/>
    <cellStyle name="Comma 2 2 13" xfId="13502"/>
    <cellStyle name="Comma 2 2 14" xfId="25879"/>
    <cellStyle name="Comma 2 2 15" xfId="26274"/>
    <cellStyle name="Comma 2 2 16" xfId="28892"/>
    <cellStyle name="Comma 2 2 2" xfId="119"/>
    <cellStyle name="Comma 2 2 2 10" xfId="1077"/>
    <cellStyle name="Comma 2 2 2 10 2" xfId="26018"/>
    <cellStyle name="Comma 2 2 2 10 3" xfId="28173"/>
    <cellStyle name="Comma 2 2 2 10 4" xfId="27498"/>
    <cellStyle name="Comma 2 2 2 10 5" xfId="28894"/>
    <cellStyle name="Comma 2 2 2 11" xfId="13872"/>
    <cellStyle name="Comma 2 2 2 11 2" xfId="28895"/>
    <cellStyle name="Comma 2 2 2 12" xfId="13515"/>
    <cellStyle name="Comma 2 2 2 12 2" xfId="28896"/>
    <cellStyle name="Comma 2 2 2 13" xfId="28893"/>
    <cellStyle name="Comma 2 2 2 2" xfId="141"/>
    <cellStyle name="Comma 2 2 2 2 10" xfId="7369"/>
    <cellStyle name="Comma 2 2 2 2 10 2" xfId="19785"/>
    <cellStyle name="Comma 2 2 2 2 10 3" xfId="28898"/>
    <cellStyle name="Comma 2 2 2 2 11" xfId="13894"/>
    <cellStyle name="Comma 2 2 2 2 11 2" xfId="28899"/>
    <cellStyle name="Comma 2 2 2 2 12" xfId="13537"/>
    <cellStyle name="Comma 2 2 2 2 13" xfId="28897"/>
    <cellStyle name="Comma 2 2 2 2 2" xfId="185"/>
    <cellStyle name="Comma 2 2 2 2 2 10" xfId="13938"/>
    <cellStyle name="Comma 2 2 2 2 2 10 2" xfId="28901"/>
    <cellStyle name="Comma 2 2 2 2 2 11" xfId="13581"/>
    <cellStyle name="Comma 2 2 2 2 2 12" xfId="28900"/>
    <cellStyle name="Comma 2 2 2 2 2 2" xfId="276"/>
    <cellStyle name="Comma 2 2 2 2 2 2 10" xfId="28902"/>
    <cellStyle name="Comma 2 2 2 2 2 2 2" xfId="652"/>
    <cellStyle name="Comma 2 2 2 2 2 2 2 2" xfId="1081"/>
    <cellStyle name="Comma 2 2 2 2 2 2 2 2 2" xfId="6649"/>
    <cellStyle name="Comma 2 2 2 2 2 2 2 2 2 2" xfId="12808"/>
    <cellStyle name="Comma 2 2 2 2 2 2 2 2 2 2 2" xfId="25195"/>
    <cellStyle name="Comma 2 2 2 2 2 2 2 2 2 3" xfId="19075"/>
    <cellStyle name="Comma 2 2 2 2 2 2 2 2 3" xfId="9577"/>
    <cellStyle name="Comma 2 2 2 2 2 2 2 2 3 2" xfId="21980"/>
    <cellStyle name="Comma 2 2 2 2 2 2 2 2 4" xfId="14653"/>
    <cellStyle name="Comma 2 2 2 2 2 2 2 2 5" xfId="28904"/>
    <cellStyle name="Comma 2 2 2 2 2 2 2 3" xfId="4450"/>
    <cellStyle name="Comma 2 2 2 2 2 2 2 3 2" xfId="10588"/>
    <cellStyle name="Comma 2 2 2 2 2 2 2 3 2 2" xfId="22989"/>
    <cellStyle name="Comma 2 2 2 2 2 2 2 3 3" xfId="16882"/>
    <cellStyle name="Comma 2 2 2 2 2 2 2 3 4" xfId="28905"/>
    <cellStyle name="Comma 2 2 2 2 2 2 2 4" xfId="7372"/>
    <cellStyle name="Comma 2 2 2 2 2 2 2 4 2" xfId="19788"/>
    <cellStyle name="Comma 2 2 2 2 2 2 2 4 3" xfId="28906"/>
    <cellStyle name="Comma 2 2 2 2 2 2 2 5" xfId="14382"/>
    <cellStyle name="Comma 2 2 2 2 2 2 2 5 2" xfId="28907"/>
    <cellStyle name="Comma 2 2 2 2 2 2 2 6" xfId="13847"/>
    <cellStyle name="Comma 2 2 2 2 2 2 2 6 2" xfId="28908"/>
    <cellStyle name="Comma 2 2 2 2 2 2 2 7" xfId="28903"/>
    <cellStyle name="Comma 2 2 2 2 2 2 3" xfId="1082"/>
    <cellStyle name="Comma 2 2 2 2 2 2 3 2" xfId="4451"/>
    <cellStyle name="Comma 2 2 2 2 2 2 3 2 2" xfId="10384"/>
    <cellStyle name="Comma 2 2 2 2 2 2 3 2 2 2" xfId="22785"/>
    <cellStyle name="Comma 2 2 2 2 2 2 3 2 3" xfId="16883"/>
    <cellStyle name="Comma 2 2 2 2 2 2 3 2 4" xfId="28910"/>
    <cellStyle name="Comma 2 2 2 2 2 2 3 3" xfId="10775"/>
    <cellStyle name="Comma 2 2 2 2 2 2 3 3 2" xfId="23176"/>
    <cellStyle name="Comma 2 2 2 2 2 2 3 3 3" xfId="28911"/>
    <cellStyle name="Comma 2 2 2 2 2 2 3 4" xfId="7373"/>
    <cellStyle name="Comma 2 2 2 2 2 2 3 4 2" xfId="19789"/>
    <cellStyle name="Comma 2 2 2 2 2 2 3 4 3" xfId="28912"/>
    <cellStyle name="Comma 2 2 2 2 2 2 3 5" xfId="14654"/>
    <cellStyle name="Comma 2 2 2 2 2 2 3 5 2" xfId="28913"/>
    <cellStyle name="Comma 2 2 2 2 2 2 3 6" xfId="28909"/>
    <cellStyle name="Comma 2 2 2 2 2 2 4" xfId="1083"/>
    <cellStyle name="Comma 2 2 2 2 2 2 4 2" xfId="4452"/>
    <cellStyle name="Comma 2 2 2 2 2 2 4 2 2" xfId="11049"/>
    <cellStyle name="Comma 2 2 2 2 2 2 4 2 2 2" xfId="23437"/>
    <cellStyle name="Comma 2 2 2 2 2 2 4 2 3" xfId="16884"/>
    <cellStyle name="Comma 2 2 2 2 2 2 4 3" xfId="7374"/>
    <cellStyle name="Comma 2 2 2 2 2 2 4 3 2" xfId="19790"/>
    <cellStyle name="Comma 2 2 2 2 2 2 4 4" xfId="14655"/>
    <cellStyle name="Comma 2 2 2 2 2 2 4 5" xfId="28914"/>
    <cellStyle name="Comma 2 2 2 2 2 2 5" xfId="1080"/>
    <cellStyle name="Comma 2 2 2 2 2 2 5 2" xfId="6648"/>
    <cellStyle name="Comma 2 2 2 2 2 2 5 2 2" xfId="12807"/>
    <cellStyle name="Comma 2 2 2 2 2 2 5 2 2 2" xfId="25194"/>
    <cellStyle name="Comma 2 2 2 2 2 2 5 2 3" xfId="19074"/>
    <cellStyle name="Comma 2 2 2 2 2 2 5 3" xfId="9576"/>
    <cellStyle name="Comma 2 2 2 2 2 2 5 3 2" xfId="21979"/>
    <cellStyle name="Comma 2 2 2 2 2 2 5 4" xfId="14652"/>
    <cellStyle name="Comma 2 2 2 2 2 2 5 5" xfId="28915"/>
    <cellStyle name="Comma 2 2 2 2 2 2 6" xfId="4449"/>
    <cellStyle name="Comma 2 2 2 2 2 2 6 2" xfId="11048"/>
    <cellStyle name="Comma 2 2 2 2 2 2 6 2 2" xfId="23436"/>
    <cellStyle name="Comma 2 2 2 2 2 2 6 3" xfId="16881"/>
    <cellStyle name="Comma 2 2 2 2 2 2 6 4" xfId="28916"/>
    <cellStyle name="Comma 2 2 2 2 2 2 7" xfId="7371"/>
    <cellStyle name="Comma 2 2 2 2 2 2 7 2" xfId="19787"/>
    <cellStyle name="Comma 2 2 2 2 2 2 7 3" xfId="28917"/>
    <cellStyle name="Comma 2 2 2 2 2 2 8" xfId="14027"/>
    <cellStyle name="Comma 2 2 2 2 2 2 8 2" xfId="28918"/>
    <cellStyle name="Comma 2 2 2 2 2 2 9" xfId="13669"/>
    <cellStyle name="Comma 2 2 2 2 2 3" xfId="366"/>
    <cellStyle name="Comma 2 2 2 2 2 3 2" xfId="740"/>
    <cellStyle name="Comma 2 2 2 2 2 3 2 2" xfId="4126"/>
    <cellStyle name="Comma 2 2 2 2 2 3 2 2 2" xfId="7190"/>
    <cellStyle name="Comma 2 2 2 2 2 3 2 2 2 2" xfId="13348"/>
    <cellStyle name="Comma 2 2 2 2 2 3 2 2 2 2 2" xfId="25735"/>
    <cellStyle name="Comma 2 2 2 2 2 3 2 2 2 3" xfId="19615"/>
    <cellStyle name="Comma 2 2 2 2 2 3 2 2 3" xfId="10117"/>
    <cellStyle name="Comma 2 2 2 2 2 3 2 2 3 2" xfId="22520"/>
    <cellStyle name="Comma 2 2 2 2 2 3 2 2 4" xfId="16697"/>
    <cellStyle name="Comma 2 2 2 2 2 3 2 3" xfId="6501"/>
    <cellStyle name="Comma 2 2 2 2 2 3 2 3 2" xfId="12660"/>
    <cellStyle name="Comma 2 2 2 2 2 3 2 3 2 2" xfId="25047"/>
    <cellStyle name="Comma 2 2 2 2 2 3 2 3 3" xfId="18927"/>
    <cellStyle name="Comma 2 2 2 2 2 3 2 4" xfId="9429"/>
    <cellStyle name="Comma 2 2 2 2 2 3 2 4 2" xfId="21832"/>
    <cellStyle name="Comma 2 2 2 2 2 3 2 5" xfId="14470"/>
    <cellStyle name="Comma 2 2 2 2 2 3 2 6" xfId="28920"/>
    <cellStyle name="Comma 2 2 2 2 2 3 3" xfId="1084"/>
    <cellStyle name="Comma 2 2 2 2 2 3 3 2" xfId="6650"/>
    <cellStyle name="Comma 2 2 2 2 2 3 3 2 2" xfId="12809"/>
    <cellStyle name="Comma 2 2 2 2 2 3 3 2 2 2" xfId="25196"/>
    <cellStyle name="Comma 2 2 2 2 2 3 3 2 3" xfId="19076"/>
    <cellStyle name="Comma 2 2 2 2 2 3 3 3" xfId="9578"/>
    <cellStyle name="Comma 2 2 2 2 2 3 3 3 2" xfId="21981"/>
    <cellStyle name="Comma 2 2 2 2 2 3 3 4" xfId="14656"/>
    <cellStyle name="Comma 2 2 2 2 2 3 3 5" xfId="28921"/>
    <cellStyle name="Comma 2 2 2 2 2 3 4" xfId="4453"/>
    <cellStyle name="Comma 2 2 2 2 2 3 4 2" xfId="11050"/>
    <cellStyle name="Comma 2 2 2 2 2 3 4 2 2" xfId="23438"/>
    <cellStyle name="Comma 2 2 2 2 2 3 4 3" xfId="16885"/>
    <cellStyle name="Comma 2 2 2 2 2 3 4 4" xfId="28922"/>
    <cellStyle name="Comma 2 2 2 2 2 3 5" xfId="7375"/>
    <cellStyle name="Comma 2 2 2 2 2 3 5 2" xfId="19791"/>
    <cellStyle name="Comma 2 2 2 2 2 3 5 3" xfId="28923"/>
    <cellStyle name="Comma 2 2 2 2 2 3 6" xfId="14115"/>
    <cellStyle name="Comma 2 2 2 2 2 3 6 2" xfId="28924"/>
    <cellStyle name="Comma 2 2 2 2 2 3 7" xfId="13759"/>
    <cellStyle name="Comma 2 2 2 2 2 3 8" xfId="28919"/>
    <cellStyle name="Comma 2 2 2 2 2 4" xfId="454"/>
    <cellStyle name="Comma 2 2 2 2 2 4 2" xfId="828"/>
    <cellStyle name="Comma 2 2 2 2 2 4 2 2" xfId="4212"/>
    <cellStyle name="Comma 2 2 2 2 2 4 2 2 2" xfId="7272"/>
    <cellStyle name="Comma 2 2 2 2 2 4 2 2 2 2" xfId="13430"/>
    <cellStyle name="Comma 2 2 2 2 2 4 2 2 2 2 2" xfId="25817"/>
    <cellStyle name="Comma 2 2 2 2 2 4 2 2 2 3" xfId="19697"/>
    <cellStyle name="Comma 2 2 2 2 2 4 2 2 3" xfId="10199"/>
    <cellStyle name="Comma 2 2 2 2 2 4 2 2 3 2" xfId="22602"/>
    <cellStyle name="Comma 2 2 2 2 2 4 2 2 4" xfId="16783"/>
    <cellStyle name="Comma 2 2 2 2 2 4 2 3" xfId="6587"/>
    <cellStyle name="Comma 2 2 2 2 2 4 2 3 2" xfId="12746"/>
    <cellStyle name="Comma 2 2 2 2 2 4 2 3 2 2" xfId="25133"/>
    <cellStyle name="Comma 2 2 2 2 2 4 2 3 3" xfId="19013"/>
    <cellStyle name="Comma 2 2 2 2 2 4 2 4" xfId="9515"/>
    <cellStyle name="Comma 2 2 2 2 2 4 2 4 2" xfId="21918"/>
    <cellStyle name="Comma 2 2 2 2 2 4 2 5" xfId="14558"/>
    <cellStyle name="Comma 2 2 2 2 2 4 2 6" xfId="28926"/>
    <cellStyle name="Comma 2 2 2 2 2 4 3" xfId="1085"/>
    <cellStyle name="Comma 2 2 2 2 2 4 3 2" xfId="6651"/>
    <cellStyle name="Comma 2 2 2 2 2 4 3 2 2" xfId="12810"/>
    <cellStyle name="Comma 2 2 2 2 2 4 3 2 2 2" xfId="25197"/>
    <cellStyle name="Comma 2 2 2 2 2 4 3 2 3" xfId="19077"/>
    <cellStyle name="Comma 2 2 2 2 2 4 3 3" xfId="9579"/>
    <cellStyle name="Comma 2 2 2 2 2 4 3 3 2" xfId="21982"/>
    <cellStyle name="Comma 2 2 2 2 2 4 3 4" xfId="14657"/>
    <cellStyle name="Comma 2 2 2 2 2 4 3 5" xfId="28927"/>
    <cellStyle name="Comma 2 2 2 2 2 4 4" xfId="4454"/>
    <cellStyle name="Comma 2 2 2 2 2 4 4 2" xfId="11051"/>
    <cellStyle name="Comma 2 2 2 2 2 4 4 2 2" xfId="23439"/>
    <cellStyle name="Comma 2 2 2 2 2 4 4 3" xfId="16886"/>
    <cellStyle name="Comma 2 2 2 2 2 4 4 4" xfId="28928"/>
    <cellStyle name="Comma 2 2 2 2 2 4 5" xfId="7376"/>
    <cellStyle name="Comma 2 2 2 2 2 4 5 2" xfId="19792"/>
    <cellStyle name="Comma 2 2 2 2 2 4 5 3" xfId="28929"/>
    <cellStyle name="Comma 2 2 2 2 2 4 6" xfId="14203"/>
    <cellStyle name="Comma 2 2 2 2 2 4 7" xfId="28925"/>
    <cellStyle name="Comma 2 2 2 2 2 5" xfId="563"/>
    <cellStyle name="Comma 2 2 2 2 2 5 2" xfId="1086"/>
    <cellStyle name="Comma 2 2 2 2 2 5 2 2" xfId="6652"/>
    <cellStyle name="Comma 2 2 2 2 2 5 2 2 2" xfId="12811"/>
    <cellStyle name="Comma 2 2 2 2 2 5 2 2 2 2" xfId="25198"/>
    <cellStyle name="Comma 2 2 2 2 2 5 2 2 3" xfId="19078"/>
    <cellStyle name="Comma 2 2 2 2 2 5 2 3" xfId="9580"/>
    <cellStyle name="Comma 2 2 2 2 2 5 2 3 2" xfId="21983"/>
    <cellStyle name="Comma 2 2 2 2 2 5 2 4" xfId="14658"/>
    <cellStyle name="Comma 2 2 2 2 2 5 2 5" xfId="28931"/>
    <cellStyle name="Comma 2 2 2 2 2 5 3" xfId="4455"/>
    <cellStyle name="Comma 2 2 2 2 2 5 3 2" xfId="10959"/>
    <cellStyle name="Comma 2 2 2 2 2 5 3 2 2" xfId="23360"/>
    <cellStyle name="Comma 2 2 2 2 2 5 3 3" xfId="16887"/>
    <cellStyle name="Comma 2 2 2 2 2 5 3 4" xfId="28932"/>
    <cellStyle name="Comma 2 2 2 2 2 5 4" xfId="7377"/>
    <cellStyle name="Comma 2 2 2 2 2 5 4 2" xfId="19793"/>
    <cellStyle name="Comma 2 2 2 2 2 5 4 3" xfId="28933"/>
    <cellStyle name="Comma 2 2 2 2 2 5 5" xfId="14294"/>
    <cellStyle name="Comma 2 2 2 2 2 5 5 2" xfId="28934"/>
    <cellStyle name="Comma 2 2 2 2 2 5 6" xfId="28930"/>
    <cellStyle name="Comma 2 2 2 2 2 6" xfId="1087"/>
    <cellStyle name="Comma 2 2 2 2 2 6 2" xfId="4456"/>
    <cellStyle name="Comma 2 2 2 2 2 6 2 2" xfId="11052"/>
    <cellStyle name="Comma 2 2 2 2 2 6 2 2 2" xfId="23440"/>
    <cellStyle name="Comma 2 2 2 2 2 6 2 3" xfId="16888"/>
    <cellStyle name="Comma 2 2 2 2 2 6 3" xfId="7378"/>
    <cellStyle name="Comma 2 2 2 2 2 6 3 2" xfId="19794"/>
    <cellStyle name="Comma 2 2 2 2 2 6 4" xfId="14659"/>
    <cellStyle name="Comma 2 2 2 2 2 6 5" xfId="28935"/>
    <cellStyle name="Comma 2 2 2 2 2 7" xfId="1079"/>
    <cellStyle name="Comma 2 2 2 2 2 7 2" xfId="6647"/>
    <cellStyle name="Comma 2 2 2 2 2 7 2 2" xfId="12806"/>
    <cellStyle name="Comma 2 2 2 2 2 7 2 2 2" xfId="25193"/>
    <cellStyle name="Comma 2 2 2 2 2 7 2 3" xfId="19073"/>
    <cellStyle name="Comma 2 2 2 2 2 7 3" xfId="9575"/>
    <cellStyle name="Comma 2 2 2 2 2 7 3 2" xfId="21978"/>
    <cellStyle name="Comma 2 2 2 2 2 7 4" xfId="14651"/>
    <cellStyle name="Comma 2 2 2 2 2 7 5" xfId="28936"/>
    <cellStyle name="Comma 2 2 2 2 2 8" xfId="4448"/>
    <cellStyle name="Comma 2 2 2 2 2 8 2" xfId="11047"/>
    <cellStyle name="Comma 2 2 2 2 2 8 2 2" xfId="23435"/>
    <cellStyle name="Comma 2 2 2 2 2 8 3" xfId="16880"/>
    <cellStyle name="Comma 2 2 2 2 2 8 4" xfId="28937"/>
    <cellStyle name="Comma 2 2 2 2 2 9" xfId="7370"/>
    <cellStyle name="Comma 2 2 2 2 2 9 2" xfId="19786"/>
    <cellStyle name="Comma 2 2 2 2 2 9 3" xfId="28938"/>
    <cellStyle name="Comma 2 2 2 2 3" xfId="232"/>
    <cellStyle name="Comma 2 2 2 2 3 10" xfId="28939"/>
    <cellStyle name="Comma 2 2 2 2 3 2" xfId="608"/>
    <cellStyle name="Comma 2 2 2 2 3 2 2" xfId="1089"/>
    <cellStyle name="Comma 2 2 2 2 3 2 2 2" xfId="6654"/>
    <cellStyle name="Comma 2 2 2 2 3 2 2 2 2" xfId="12813"/>
    <cellStyle name="Comma 2 2 2 2 3 2 2 2 2 2" xfId="25200"/>
    <cellStyle name="Comma 2 2 2 2 3 2 2 2 3" xfId="19080"/>
    <cellStyle name="Comma 2 2 2 2 3 2 2 3" xfId="9582"/>
    <cellStyle name="Comma 2 2 2 2 3 2 2 3 2" xfId="21985"/>
    <cellStyle name="Comma 2 2 2 2 3 2 2 4" xfId="14661"/>
    <cellStyle name="Comma 2 2 2 2 3 2 2 5" xfId="28941"/>
    <cellStyle name="Comma 2 2 2 2 3 2 3" xfId="4458"/>
    <cellStyle name="Comma 2 2 2 2 3 2 3 2" xfId="10589"/>
    <cellStyle name="Comma 2 2 2 2 3 2 3 2 2" xfId="22990"/>
    <cellStyle name="Comma 2 2 2 2 3 2 3 3" xfId="16890"/>
    <cellStyle name="Comma 2 2 2 2 3 2 3 4" xfId="28942"/>
    <cellStyle name="Comma 2 2 2 2 3 2 4" xfId="7380"/>
    <cellStyle name="Comma 2 2 2 2 3 2 4 2" xfId="19796"/>
    <cellStyle name="Comma 2 2 2 2 3 2 4 3" xfId="28943"/>
    <cellStyle name="Comma 2 2 2 2 3 2 5" xfId="14338"/>
    <cellStyle name="Comma 2 2 2 2 3 2 5 2" xfId="28944"/>
    <cellStyle name="Comma 2 2 2 2 3 2 6" xfId="13803"/>
    <cellStyle name="Comma 2 2 2 2 3 2 6 2" xfId="28945"/>
    <cellStyle name="Comma 2 2 2 2 3 2 7" xfId="28940"/>
    <cellStyle name="Comma 2 2 2 2 3 3" xfId="1090"/>
    <cellStyle name="Comma 2 2 2 2 3 3 2" xfId="4459"/>
    <cellStyle name="Comma 2 2 2 2 3 3 2 2" xfId="10385"/>
    <cellStyle name="Comma 2 2 2 2 3 3 2 2 2" xfId="22786"/>
    <cellStyle name="Comma 2 2 2 2 3 3 2 3" xfId="16891"/>
    <cellStyle name="Comma 2 2 2 2 3 3 2 4" xfId="28947"/>
    <cellStyle name="Comma 2 2 2 2 3 3 3" xfId="10776"/>
    <cellStyle name="Comma 2 2 2 2 3 3 3 2" xfId="23177"/>
    <cellStyle name="Comma 2 2 2 2 3 3 3 3" xfId="28948"/>
    <cellStyle name="Comma 2 2 2 2 3 3 4" xfId="7381"/>
    <cellStyle name="Comma 2 2 2 2 3 3 4 2" xfId="19797"/>
    <cellStyle name="Comma 2 2 2 2 3 3 4 3" xfId="28949"/>
    <cellStyle name="Comma 2 2 2 2 3 3 5" xfId="14662"/>
    <cellStyle name="Comma 2 2 2 2 3 3 5 2" xfId="28950"/>
    <cellStyle name="Comma 2 2 2 2 3 3 6" xfId="28946"/>
    <cellStyle name="Comma 2 2 2 2 3 4" xfId="1091"/>
    <cellStyle name="Comma 2 2 2 2 3 4 2" xfId="4460"/>
    <cellStyle name="Comma 2 2 2 2 3 4 2 2" xfId="11054"/>
    <cellStyle name="Comma 2 2 2 2 3 4 2 2 2" xfId="23442"/>
    <cellStyle name="Comma 2 2 2 2 3 4 2 3" xfId="16892"/>
    <cellStyle name="Comma 2 2 2 2 3 4 3" xfId="7382"/>
    <cellStyle name="Comma 2 2 2 2 3 4 3 2" xfId="19798"/>
    <cellStyle name="Comma 2 2 2 2 3 4 4" xfId="14663"/>
    <cellStyle name="Comma 2 2 2 2 3 4 5" xfId="28951"/>
    <cellStyle name="Comma 2 2 2 2 3 5" xfId="1088"/>
    <cellStyle name="Comma 2 2 2 2 3 5 2" xfId="6653"/>
    <cellStyle name="Comma 2 2 2 2 3 5 2 2" xfId="12812"/>
    <cellStyle name="Comma 2 2 2 2 3 5 2 2 2" xfId="25199"/>
    <cellStyle name="Comma 2 2 2 2 3 5 2 3" xfId="19079"/>
    <cellStyle name="Comma 2 2 2 2 3 5 3" xfId="9581"/>
    <cellStyle name="Comma 2 2 2 2 3 5 3 2" xfId="21984"/>
    <cellStyle name="Comma 2 2 2 2 3 5 4" xfId="14660"/>
    <cellStyle name="Comma 2 2 2 2 3 5 5" xfId="28952"/>
    <cellStyle name="Comma 2 2 2 2 3 6" xfId="4457"/>
    <cellStyle name="Comma 2 2 2 2 3 6 2" xfId="11053"/>
    <cellStyle name="Comma 2 2 2 2 3 6 2 2" xfId="23441"/>
    <cellStyle name="Comma 2 2 2 2 3 6 3" xfId="16889"/>
    <cellStyle name="Comma 2 2 2 2 3 6 4" xfId="28953"/>
    <cellStyle name="Comma 2 2 2 2 3 7" xfId="7379"/>
    <cellStyle name="Comma 2 2 2 2 3 7 2" xfId="19795"/>
    <cellStyle name="Comma 2 2 2 2 3 7 3" xfId="28954"/>
    <cellStyle name="Comma 2 2 2 2 3 8" xfId="13983"/>
    <cellStyle name="Comma 2 2 2 2 3 8 2" xfId="28955"/>
    <cellStyle name="Comma 2 2 2 2 3 9" xfId="13625"/>
    <cellStyle name="Comma 2 2 2 2 4" xfId="322"/>
    <cellStyle name="Comma 2 2 2 2 4 2" xfId="696"/>
    <cellStyle name="Comma 2 2 2 2 4 2 2" xfId="4082"/>
    <cellStyle name="Comma 2 2 2 2 4 2 2 2" xfId="7146"/>
    <cellStyle name="Comma 2 2 2 2 4 2 2 2 2" xfId="13304"/>
    <cellStyle name="Comma 2 2 2 2 4 2 2 2 2 2" xfId="25691"/>
    <cellStyle name="Comma 2 2 2 2 4 2 2 2 3" xfId="19571"/>
    <cellStyle name="Comma 2 2 2 2 4 2 2 3" xfId="10073"/>
    <cellStyle name="Comma 2 2 2 2 4 2 2 3 2" xfId="22476"/>
    <cellStyle name="Comma 2 2 2 2 4 2 2 4" xfId="16653"/>
    <cellStyle name="Comma 2 2 2 2 4 2 3" xfId="6457"/>
    <cellStyle name="Comma 2 2 2 2 4 2 3 2" xfId="12616"/>
    <cellStyle name="Comma 2 2 2 2 4 2 3 2 2" xfId="25003"/>
    <cellStyle name="Comma 2 2 2 2 4 2 3 3" xfId="18883"/>
    <cellStyle name="Comma 2 2 2 2 4 2 4" xfId="9385"/>
    <cellStyle name="Comma 2 2 2 2 4 2 4 2" xfId="21788"/>
    <cellStyle name="Comma 2 2 2 2 4 2 5" xfId="14426"/>
    <cellStyle name="Comma 2 2 2 2 4 2 6" xfId="28957"/>
    <cellStyle name="Comma 2 2 2 2 4 3" xfId="1092"/>
    <cellStyle name="Comma 2 2 2 2 4 3 2" xfId="6655"/>
    <cellStyle name="Comma 2 2 2 2 4 3 2 2" xfId="12814"/>
    <cellStyle name="Comma 2 2 2 2 4 3 2 2 2" xfId="25201"/>
    <cellStyle name="Comma 2 2 2 2 4 3 2 3" xfId="19081"/>
    <cellStyle name="Comma 2 2 2 2 4 3 3" xfId="9583"/>
    <cellStyle name="Comma 2 2 2 2 4 3 3 2" xfId="21986"/>
    <cellStyle name="Comma 2 2 2 2 4 3 4" xfId="14664"/>
    <cellStyle name="Comma 2 2 2 2 4 3 5" xfId="28958"/>
    <cellStyle name="Comma 2 2 2 2 4 4" xfId="4461"/>
    <cellStyle name="Comma 2 2 2 2 4 4 2" xfId="11055"/>
    <cellStyle name="Comma 2 2 2 2 4 4 2 2" xfId="23443"/>
    <cellStyle name="Comma 2 2 2 2 4 4 3" xfId="16893"/>
    <cellStyle name="Comma 2 2 2 2 4 4 4" xfId="28959"/>
    <cellStyle name="Comma 2 2 2 2 4 5" xfId="7383"/>
    <cellStyle name="Comma 2 2 2 2 4 5 2" xfId="19799"/>
    <cellStyle name="Comma 2 2 2 2 4 5 3" xfId="28960"/>
    <cellStyle name="Comma 2 2 2 2 4 6" xfId="14071"/>
    <cellStyle name="Comma 2 2 2 2 4 6 2" xfId="28961"/>
    <cellStyle name="Comma 2 2 2 2 4 7" xfId="13715"/>
    <cellStyle name="Comma 2 2 2 2 4 8" xfId="28956"/>
    <cellStyle name="Comma 2 2 2 2 5" xfId="410"/>
    <cellStyle name="Comma 2 2 2 2 5 2" xfId="784"/>
    <cellStyle name="Comma 2 2 2 2 5 2 2" xfId="4168"/>
    <cellStyle name="Comma 2 2 2 2 5 2 2 2" xfId="7228"/>
    <cellStyle name="Comma 2 2 2 2 5 2 2 2 2" xfId="13386"/>
    <cellStyle name="Comma 2 2 2 2 5 2 2 2 2 2" xfId="25773"/>
    <cellStyle name="Comma 2 2 2 2 5 2 2 2 3" xfId="19653"/>
    <cellStyle name="Comma 2 2 2 2 5 2 2 3" xfId="10155"/>
    <cellStyle name="Comma 2 2 2 2 5 2 2 3 2" xfId="22558"/>
    <cellStyle name="Comma 2 2 2 2 5 2 2 4" xfId="16739"/>
    <cellStyle name="Comma 2 2 2 2 5 2 3" xfId="6543"/>
    <cellStyle name="Comma 2 2 2 2 5 2 3 2" xfId="12702"/>
    <cellStyle name="Comma 2 2 2 2 5 2 3 2 2" xfId="25089"/>
    <cellStyle name="Comma 2 2 2 2 5 2 3 3" xfId="18969"/>
    <cellStyle name="Comma 2 2 2 2 5 2 4" xfId="9471"/>
    <cellStyle name="Comma 2 2 2 2 5 2 4 2" xfId="21874"/>
    <cellStyle name="Comma 2 2 2 2 5 2 5" xfId="14514"/>
    <cellStyle name="Comma 2 2 2 2 5 2 6" xfId="28963"/>
    <cellStyle name="Comma 2 2 2 2 5 3" xfId="1093"/>
    <cellStyle name="Comma 2 2 2 2 5 3 2" xfId="6656"/>
    <cellStyle name="Comma 2 2 2 2 5 3 2 2" xfId="12815"/>
    <cellStyle name="Comma 2 2 2 2 5 3 2 2 2" xfId="25202"/>
    <cellStyle name="Comma 2 2 2 2 5 3 2 3" xfId="19082"/>
    <cellStyle name="Comma 2 2 2 2 5 3 3" xfId="9584"/>
    <cellStyle name="Comma 2 2 2 2 5 3 3 2" xfId="21987"/>
    <cellStyle name="Comma 2 2 2 2 5 3 4" xfId="14665"/>
    <cellStyle name="Comma 2 2 2 2 5 3 5" xfId="28964"/>
    <cellStyle name="Comma 2 2 2 2 5 4" xfId="4462"/>
    <cellStyle name="Comma 2 2 2 2 5 4 2" xfId="11056"/>
    <cellStyle name="Comma 2 2 2 2 5 4 2 2" xfId="23444"/>
    <cellStyle name="Comma 2 2 2 2 5 4 3" xfId="16894"/>
    <cellStyle name="Comma 2 2 2 2 5 4 4" xfId="28965"/>
    <cellStyle name="Comma 2 2 2 2 5 5" xfId="7384"/>
    <cellStyle name="Comma 2 2 2 2 5 5 2" xfId="19800"/>
    <cellStyle name="Comma 2 2 2 2 5 5 3" xfId="28966"/>
    <cellStyle name="Comma 2 2 2 2 5 6" xfId="14159"/>
    <cellStyle name="Comma 2 2 2 2 5 7" xfId="28962"/>
    <cellStyle name="Comma 2 2 2 2 6" xfId="519"/>
    <cellStyle name="Comma 2 2 2 2 6 2" xfId="1094"/>
    <cellStyle name="Comma 2 2 2 2 6 2 2" xfId="6657"/>
    <cellStyle name="Comma 2 2 2 2 6 2 2 2" xfId="12816"/>
    <cellStyle name="Comma 2 2 2 2 6 2 2 2 2" xfId="25203"/>
    <cellStyle name="Comma 2 2 2 2 6 2 2 3" xfId="19083"/>
    <cellStyle name="Comma 2 2 2 2 6 2 3" xfId="9585"/>
    <cellStyle name="Comma 2 2 2 2 6 2 3 2" xfId="21988"/>
    <cellStyle name="Comma 2 2 2 2 6 2 4" xfId="14666"/>
    <cellStyle name="Comma 2 2 2 2 6 2 5" xfId="28968"/>
    <cellStyle name="Comma 2 2 2 2 6 3" xfId="4463"/>
    <cellStyle name="Comma 2 2 2 2 6 3 2" xfId="10915"/>
    <cellStyle name="Comma 2 2 2 2 6 3 2 2" xfId="23316"/>
    <cellStyle name="Comma 2 2 2 2 6 3 3" xfId="16895"/>
    <cellStyle name="Comma 2 2 2 2 6 3 4" xfId="28969"/>
    <cellStyle name="Comma 2 2 2 2 6 4" xfId="7385"/>
    <cellStyle name="Comma 2 2 2 2 6 4 2" xfId="19801"/>
    <cellStyle name="Comma 2 2 2 2 6 4 3" xfId="28970"/>
    <cellStyle name="Comma 2 2 2 2 6 5" xfId="14250"/>
    <cellStyle name="Comma 2 2 2 2 6 5 2" xfId="28971"/>
    <cellStyle name="Comma 2 2 2 2 6 6" xfId="28967"/>
    <cellStyle name="Comma 2 2 2 2 7" xfId="1095"/>
    <cellStyle name="Comma 2 2 2 2 7 2" xfId="4464"/>
    <cellStyle name="Comma 2 2 2 2 7 2 2" xfId="11057"/>
    <cellStyle name="Comma 2 2 2 2 7 2 2 2" xfId="23445"/>
    <cellStyle name="Comma 2 2 2 2 7 2 3" xfId="16896"/>
    <cellStyle name="Comma 2 2 2 2 7 3" xfId="7386"/>
    <cellStyle name="Comma 2 2 2 2 7 3 2" xfId="19802"/>
    <cellStyle name="Comma 2 2 2 2 7 4" xfId="14667"/>
    <cellStyle name="Comma 2 2 2 2 7 5" xfId="28972"/>
    <cellStyle name="Comma 2 2 2 2 8" xfId="1078"/>
    <cellStyle name="Comma 2 2 2 2 8 2" xfId="6646"/>
    <cellStyle name="Comma 2 2 2 2 8 2 2" xfId="12805"/>
    <cellStyle name="Comma 2 2 2 2 8 2 2 2" xfId="25192"/>
    <cellStyle name="Comma 2 2 2 2 8 2 3" xfId="19072"/>
    <cellStyle name="Comma 2 2 2 2 8 3" xfId="9574"/>
    <cellStyle name="Comma 2 2 2 2 8 3 2" xfId="21977"/>
    <cellStyle name="Comma 2 2 2 2 8 4" xfId="14650"/>
    <cellStyle name="Comma 2 2 2 2 8 5" xfId="28973"/>
    <cellStyle name="Comma 2 2 2 2 9" xfId="4447"/>
    <cellStyle name="Comma 2 2 2 2 9 2" xfId="11046"/>
    <cellStyle name="Comma 2 2 2 2 9 2 2" xfId="23434"/>
    <cellStyle name="Comma 2 2 2 2 9 3" xfId="16879"/>
    <cellStyle name="Comma 2 2 2 2 9 4" xfId="28974"/>
    <cellStyle name="Comma 2 2 2 3" xfId="163"/>
    <cellStyle name="Comma 2 2 2 3 10" xfId="13916"/>
    <cellStyle name="Comma 2 2 2 3 10 2" xfId="28976"/>
    <cellStyle name="Comma 2 2 2 3 11" xfId="13559"/>
    <cellStyle name="Comma 2 2 2 3 12" xfId="28975"/>
    <cellStyle name="Comma 2 2 2 3 2" xfId="254"/>
    <cellStyle name="Comma 2 2 2 3 2 10" xfId="28977"/>
    <cellStyle name="Comma 2 2 2 3 2 2" xfId="630"/>
    <cellStyle name="Comma 2 2 2 3 2 2 2" xfId="1098"/>
    <cellStyle name="Comma 2 2 2 3 2 2 2 2" xfId="6660"/>
    <cellStyle name="Comma 2 2 2 3 2 2 2 2 2" xfId="12819"/>
    <cellStyle name="Comma 2 2 2 3 2 2 2 2 2 2" xfId="25206"/>
    <cellStyle name="Comma 2 2 2 3 2 2 2 2 3" xfId="19086"/>
    <cellStyle name="Comma 2 2 2 3 2 2 2 3" xfId="9588"/>
    <cellStyle name="Comma 2 2 2 3 2 2 2 3 2" xfId="21991"/>
    <cellStyle name="Comma 2 2 2 3 2 2 2 4" xfId="14670"/>
    <cellStyle name="Comma 2 2 2 3 2 2 2 5" xfId="28979"/>
    <cellStyle name="Comma 2 2 2 3 2 2 3" xfId="4467"/>
    <cellStyle name="Comma 2 2 2 3 2 2 3 2" xfId="10590"/>
    <cellStyle name="Comma 2 2 2 3 2 2 3 2 2" xfId="22991"/>
    <cellStyle name="Comma 2 2 2 3 2 2 3 3" xfId="16899"/>
    <cellStyle name="Comma 2 2 2 3 2 2 3 4" xfId="28980"/>
    <cellStyle name="Comma 2 2 2 3 2 2 4" xfId="7389"/>
    <cellStyle name="Comma 2 2 2 3 2 2 4 2" xfId="19805"/>
    <cellStyle name="Comma 2 2 2 3 2 2 4 3" xfId="28981"/>
    <cellStyle name="Comma 2 2 2 3 2 2 5" xfId="14360"/>
    <cellStyle name="Comma 2 2 2 3 2 2 5 2" xfId="28982"/>
    <cellStyle name="Comma 2 2 2 3 2 2 6" xfId="13825"/>
    <cellStyle name="Comma 2 2 2 3 2 2 6 2" xfId="28983"/>
    <cellStyle name="Comma 2 2 2 3 2 2 7" xfId="28978"/>
    <cellStyle name="Comma 2 2 2 3 2 3" xfId="1099"/>
    <cellStyle name="Comma 2 2 2 3 2 3 2" xfId="4468"/>
    <cellStyle name="Comma 2 2 2 3 2 3 2 2" xfId="10386"/>
    <cellStyle name="Comma 2 2 2 3 2 3 2 2 2" xfId="22787"/>
    <cellStyle name="Comma 2 2 2 3 2 3 2 3" xfId="16900"/>
    <cellStyle name="Comma 2 2 2 3 2 3 2 4" xfId="28985"/>
    <cellStyle name="Comma 2 2 2 3 2 3 3" xfId="10777"/>
    <cellStyle name="Comma 2 2 2 3 2 3 3 2" xfId="23178"/>
    <cellStyle name="Comma 2 2 2 3 2 3 3 3" xfId="28986"/>
    <cellStyle name="Comma 2 2 2 3 2 3 4" xfId="7390"/>
    <cellStyle name="Comma 2 2 2 3 2 3 4 2" xfId="19806"/>
    <cellStyle name="Comma 2 2 2 3 2 3 4 3" xfId="28987"/>
    <cellStyle name="Comma 2 2 2 3 2 3 5" xfId="14671"/>
    <cellStyle name="Comma 2 2 2 3 2 3 5 2" xfId="28988"/>
    <cellStyle name="Comma 2 2 2 3 2 3 6" xfId="28984"/>
    <cellStyle name="Comma 2 2 2 3 2 4" xfId="1100"/>
    <cellStyle name="Comma 2 2 2 3 2 4 2" xfId="4469"/>
    <cellStyle name="Comma 2 2 2 3 2 4 2 2" xfId="11060"/>
    <cellStyle name="Comma 2 2 2 3 2 4 2 2 2" xfId="23448"/>
    <cellStyle name="Comma 2 2 2 3 2 4 2 3" xfId="16901"/>
    <cellStyle name="Comma 2 2 2 3 2 4 3" xfId="7391"/>
    <cellStyle name="Comma 2 2 2 3 2 4 3 2" xfId="19807"/>
    <cellStyle name="Comma 2 2 2 3 2 4 4" xfId="14672"/>
    <cellStyle name="Comma 2 2 2 3 2 4 5" xfId="28989"/>
    <cellStyle name="Comma 2 2 2 3 2 5" xfId="1097"/>
    <cellStyle name="Comma 2 2 2 3 2 5 2" xfId="6659"/>
    <cellStyle name="Comma 2 2 2 3 2 5 2 2" xfId="12818"/>
    <cellStyle name="Comma 2 2 2 3 2 5 2 2 2" xfId="25205"/>
    <cellStyle name="Comma 2 2 2 3 2 5 2 3" xfId="19085"/>
    <cellStyle name="Comma 2 2 2 3 2 5 3" xfId="9587"/>
    <cellStyle name="Comma 2 2 2 3 2 5 3 2" xfId="21990"/>
    <cellStyle name="Comma 2 2 2 3 2 5 4" xfId="14669"/>
    <cellStyle name="Comma 2 2 2 3 2 5 5" xfId="28990"/>
    <cellStyle name="Comma 2 2 2 3 2 6" xfId="4466"/>
    <cellStyle name="Comma 2 2 2 3 2 6 2" xfId="11059"/>
    <cellStyle name="Comma 2 2 2 3 2 6 2 2" xfId="23447"/>
    <cellStyle name="Comma 2 2 2 3 2 6 3" xfId="16898"/>
    <cellStyle name="Comma 2 2 2 3 2 6 4" xfId="28991"/>
    <cellStyle name="Comma 2 2 2 3 2 7" xfId="7388"/>
    <cellStyle name="Comma 2 2 2 3 2 7 2" xfId="19804"/>
    <cellStyle name="Comma 2 2 2 3 2 7 3" xfId="28992"/>
    <cellStyle name="Comma 2 2 2 3 2 8" xfId="14005"/>
    <cellStyle name="Comma 2 2 2 3 2 8 2" xfId="28993"/>
    <cellStyle name="Comma 2 2 2 3 2 9" xfId="13647"/>
    <cellStyle name="Comma 2 2 2 3 3" xfId="344"/>
    <cellStyle name="Comma 2 2 2 3 3 2" xfId="718"/>
    <cellStyle name="Comma 2 2 2 3 3 2 2" xfId="4104"/>
    <cellStyle name="Comma 2 2 2 3 3 2 2 2" xfId="7168"/>
    <cellStyle name="Comma 2 2 2 3 3 2 2 2 2" xfId="13326"/>
    <cellStyle name="Comma 2 2 2 3 3 2 2 2 2 2" xfId="25713"/>
    <cellStyle name="Comma 2 2 2 3 3 2 2 2 3" xfId="19593"/>
    <cellStyle name="Comma 2 2 2 3 3 2 2 3" xfId="10095"/>
    <cellStyle name="Comma 2 2 2 3 3 2 2 3 2" xfId="22498"/>
    <cellStyle name="Comma 2 2 2 3 3 2 2 4" xfId="16675"/>
    <cellStyle name="Comma 2 2 2 3 3 2 3" xfId="6479"/>
    <cellStyle name="Comma 2 2 2 3 3 2 3 2" xfId="12638"/>
    <cellStyle name="Comma 2 2 2 3 3 2 3 2 2" xfId="25025"/>
    <cellStyle name="Comma 2 2 2 3 3 2 3 3" xfId="18905"/>
    <cellStyle name="Comma 2 2 2 3 3 2 4" xfId="9407"/>
    <cellStyle name="Comma 2 2 2 3 3 2 4 2" xfId="21810"/>
    <cellStyle name="Comma 2 2 2 3 3 2 5" xfId="14448"/>
    <cellStyle name="Comma 2 2 2 3 3 2 6" xfId="28995"/>
    <cellStyle name="Comma 2 2 2 3 3 3" xfId="1101"/>
    <cellStyle name="Comma 2 2 2 3 3 3 2" xfId="6661"/>
    <cellStyle name="Comma 2 2 2 3 3 3 2 2" xfId="12820"/>
    <cellStyle name="Comma 2 2 2 3 3 3 2 2 2" xfId="25207"/>
    <cellStyle name="Comma 2 2 2 3 3 3 2 3" xfId="19087"/>
    <cellStyle name="Comma 2 2 2 3 3 3 3" xfId="9589"/>
    <cellStyle name="Comma 2 2 2 3 3 3 3 2" xfId="21992"/>
    <cellStyle name="Comma 2 2 2 3 3 3 4" xfId="14673"/>
    <cellStyle name="Comma 2 2 2 3 3 3 5" xfId="28996"/>
    <cellStyle name="Comma 2 2 2 3 3 4" xfId="4470"/>
    <cellStyle name="Comma 2 2 2 3 3 4 2" xfId="11061"/>
    <cellStyle name="Comma 2 2 2 3 3 4 2 2" xfId="23449"/>
    <cellStyle name="Comma 2 2 2 3 3 4 3" xfId="16902"/>
    <cellStyle name="Comma 2 2 2 3 3 4 4" xfId="28997"/>
    <cellStyle name="Comma 2 2 2 3 3 5" xfId="7392"/>
    <cellStyle name="Comma 2 2 2 3 3 5 2" xfId="19808"/>
    <cellStyle name="Comma 2 2 2 3 3 5 3" xfId="28998"/>
    <cellStyle name="Comma 2 2 2 3 3 6" xfId="14093"/>
    <cellStyle name="Comma 2 2 2 3 3 6 2" xfId="28999"/>
    <cellStyle name="Comma 2 2 2 3 3 7" xfId="13737"/>
    <cellStyle name="Comma 2 2 2 3 3 8" xfId="28994"/>
    <cellStyle name="Comma 2 2 2 3 4" xfId="432"/>
    <cellStyle name="Comma 2 2 2 3 4 2" xfId="806"/>
    <cellStyle name="Comma 2 2 2 3 4 2 2" xfId="4190"/>
    <cellStyle name="Comma 2 2 2 3 4 2 2 2" xfId="7250"/>
    <cellStyle name="Comma 2 2 2 3 4 2 2 2 2" xfId="13408"/>
    <cellStyle name="Comma 2 2 2 3 4 2 2 2 2 2" xfId="25795"/>
    <cellStyle name="Comma 2 2 2 3 4 2 2 2 3" xfId="19675"/>
    <cellStyle name="Comma 2 2 2 3 4 2 2 3" xfId="10177"/>
    <cellStyle name="Comma 2 2 2 3 4 2 2 3 2" xfId="22580"/>
    <cellStyle name="Comma 2 2 2 3 4 2 2 4" xfId="16761"/>
    <cellStyle name="Comma 2 2 2 3 4 2 3" xfId="6565"/>
    <cellStyle name="Comma 2 2 2 3 4 2 3 2" xfId="12724"/>
    <cellStyle name="Comma 2 2 2 3 4 2 3 2 2" xfId="25111"/>
    <cellStyle name="Comma 2 2 2 3 4 2 3 3" xfId="18991"/>
    <cellStyle name="Comma 2 2 2 3 4 2 4" xfId="9493"/>
    <cellStyle name="Comma 2 2 2 3 4 2 4 2" xfId="21896"/>
    <cellStyle name="Comma 2 2 2 3 4 2 5" xfId="14536"/>
    <cellStyle name="Comma 2 2 2 3 4 2 6" xfId="29001"/>
    <cellStyle name="Comma 2 2 2 3 4 3" xfId="1102"/>
    <cellStyle name="Comma 2 2 2 3 4 3 2" xfId="6662"/>
    <cellStyle name="Comma 2 2 2 3 4 3 2 2" xfId="12821"/>
    <cellStyle name="Comma 2 2 2 3 4 3 2 2 2" xfId="25208"/>
    <cellStyle name="Comma 2 2 2 3 4 3 2 3" xfId="19088"/>
    <cellStyle name="Comma 2 2 2 3 4 3 3" xfId="9590"/>
    <cellStyle name="Comma 2 2 2 3 4 3 3 2" xfId="21993"/>
    <cellStyle name="Comma 2 2 2 3 4 3 4" xfId="14674"/>
    <cellStyle name="Comma 2 2 2 3 4 3 5" xfId="29002"/>
    <cellStyle name="Comma 2 2 2 3 4 4" xfId="4471"/>
    <cellStyle name="Comma 2 2 2 3 4 4 2" xfId="11062"/>
    <cellStyle name="Comma 2 2 2 3 4 4 2 2" xfId="23450"/>
    <cellStyle name="Comma 2 2 2 3 4 4 3" xfId="16903"/>
    <cellStyle name="Comma 2 2 2 3 4 4 4" xfId="29003"/>
    <cellStyle name="Comma 2 2 2 3 4 5" xfId="7393"/>
    <cellStyle name="Comma 2 2 2 3 4 5 2" xfId="19809"/>
    <cellStyle name="Comma 2 2 2 3 4 5 3" xfId="29004"/>
    <cellStyle name="Comma 2 2 2 3 4 6" xfId="14181"/>
    <cellStyle name="Comma 2 2 2 3 4 7" xfId="29000"/>
    <cellStyle name="Comma 2 2 2 3 5" xfId="541"/>
    <cellStyle name="Comma 2 2 2 3 5 2" xfId="1103"/>
    <cellStyle name="Comma 2 2 2 3 5 2 2" xfId="6663"/>
    <cellStyle name="Comma 2 2 2 3 5 2 2 2" xfId="12822"/>
    <cellStyle name="Comma 2 2 2 3 5 2 2 2 2" xfId="25209"/>
    <cellStyle name="Comma 2 2 2 3 5 2 2 3" xfId="19089"/>
    <cellStyle name="Comma 2 2 2 3 5 2 3" xfId="9591"/>
    <cellStyle name="Comma 2 2 2 3 5 2 3 2" xfId="21994"/>
    <cellStyle name="Comma 2 2 2 3 5 2 4" xfId="14675"/>
    <cellStyle name="Comma 2 2 2 3 5 2 5" xfId="29006"/>
    <cellStyle name="Comma 2 2 2 3 5 3" xfId="4472"/>
    <cellStyle name="Comma 2 2 2 3 5 3 2" xfId="10937"/>
    <cellStyle name="Comma 2 2 2 3 5 3 2 2" xfId="23338"/>
    <cellStyle name="Comma 2 2 2 3 5 3 3" xfId="16904"/>
    <cellStyle name="Comma 2 2 2 3 5 3 4" xfId="29007"/>
    <cellStyle name="Comma 2 2 2 3 5 4" xfId="7394"/>
    <cellStyle name="Comma 2 2 2 3 5 4 2" xfId="19810"/>
    <cellStyle name="Comma 2 2 2 3 5 4 3" xfId="29008"/>
    <cellStyle name="Comma 2 2 2 3 5 5" xfId="14272"/>
    <cellStyle name="Comma 2 2 2 3 5 5 2" xfId="29009"/>
    <cellStyle name="Comma 2 2 2 3 5 6" xfId="29005"/>
    <cellStyle name="Comma 2 2 2 3 6" xfId="1104"/>
    <cellStyle name="Comma 2 2 2 3 6 2" xfId="4473"/>
    <cellStyle name="Comma 2 2 2 3 6 2 2" xfId="11063"/>
    <cellStyle name="Comma 2 2 2 3 6 2 2 2" xfId="23451"/>
    <cellStyle name="Comma 2 2 2 3 6 2 3" xfId="16905"/>
    <cellStyle name="Comma 2 2 2 3 6 3" xfId="7395"/>
    <cellStyle name="Comma 2 2 2 3 6 3 2" xfId="19811"/>
    <cellStyle name="Comma 2 2 2 3 6 4" xfId="14676"/>
    <cellStyle name="Comma 2 2 2 3 6 5" xfId="29010"/>
    <cellStyle name="Comma 2 2 2 3 7" xfId="1096"/>
    <cellStyle name="Comma 2 2 2 3 7 2" xfId="6658"/>
    <cellStyle name="Comma 2 2 2 3 7 2 2" xfId="12817"/>
    <cellStyle name="Comma 2 2 2 3 7 2 2 2" xfId="25204"/>
    <cellStyle name="Comma 2 2 2 3 7 2 3" xfId="19084"/>
    <cellStyle name="Comma 2 2 2 3 7 3" xfId="9586"/>
    <cellStyle name="Comma 2 2 2 3 7 3 2" xfId="21989"/>
    <cellStyle name="Comma 2 2 2 3 7 4" xfId="14668"/>
    <cellStyle name="Comma 2 2 2 3 7 5" xfId="29011"/>
    <cellStyle name="Comma 2 2 2 3 8" xfId="4465"/>
    <cellStyle name="Comma 2 2 2 3 8 2" xfId="11058"/>
    <cellStyle name="Comma 2 2 2 3 8 2 2" xfId="23446"/>
    <cellStyle name="Comma 2 2 2 3 8 3" xfId="16897"/>
    <cellStyle name="Comma 2 2 2 3 8 4" xfId="29012"/>
    <cellStyle name="Comma 2 2 2 3 9" xfId="7387"/>
    <cellStyle name="Comma 2 2 2 3 9 2" xfId="19803"/>
    <cellStyle name="Comma 2 2 2 3 9 3" xfId="29013"/>
    <cellStyle name="Comma 2 2 2 4" xfId="210"/>
    <cellStyle name="Comma 2 2 2 4 10" xfId="29014"/>
    <cellStyle name="Comma 2 2 2 4 2" xfId="586"/>
    <cellStyle name="Comma 2 2 2 4 2 2" xfId="1106"/>
    <cellStyle name="Comma 2 2 2 4 2 2 2" xfId="6665"/>
    <cellStyle name="Comma 2 2 2 4 2 2 2 2" xfId="12824"/>
    <cellStyle name="Comma 2 2 2 4 2 2 2 2 2" xfId="25211"/>
    <cellStyle name="Comma 2 2 2 4 2 2 2 3" xfId="19091"/>
    <cellStyle name="Comma 2 2 2 4 2 2 3" xfId="9593"/>
    <cellStyle name="Comma 2 2 2 4 2 2 3 2" xfId="21996"/>
    <cellStyle name="Comma 2 2 2 4 2 2 4" xfId="14678"/>
    <cellStyle name="Comma 2 2 2 4 2 2 5" xfId="29016"/>
    <cellStyle name="Comma 2 2 2 4 2 3" xfId="4475"/>
    <cellStyle name="Comma 2 2 2 4 2 3 2" xfId="10591"/>
    <cellStyle name="Comma 2 2 2 4 2 3 2 2" xfId="22992"/>
    <cellStyle name="Comma 2 2 2 4 2 3 3" xfId="16907"/>
    <cellStyle name="Comma 2 2 2 4 2 3 4" xfId="29017"/>
    <cellStyle name="Comma 2 2 2 4 2 4" xfId="7397"/>
    <cellStyle name="Comma 2 2 2 4 2 4 2" xfId="19813"/>
    <cellStyle name="Comma 2 2 2 4 2 4 3" xfId="29018"/>
    <cellStyle name="Comma 2 2 2 4 2 5" xfId="14316"/>
    <cellStyle name="Comma 2 2 2 4 2 5 2" xfId="29019"/>
    <cellStyle name="Comma 2 2 2 4 2 6" xfId="13781"/>
    <cellStyle name="Comma 2 2 2 4 2 6 2" xfId="29020"/>
    <cellStyle name="Comma 2 2 2 4 2 7" xfId="29015"/>
    <cellStyle name="Comma 2 2 2 4 3" xfId="1107"/>
    <cellStyle name="Comma 2 2 2 4 3 2" xfId="4476"/>
    <cellStyle name="Comma 2 2 2 4 3 2 2" xfId="10387"/>
    <cellStyle name="Comma 2 2 2 4 3 2 2 2" xfId="22788"/>
    <cellStyle name="Comma 2 2 2 4 3 2 3" xfId="16908"/>
    <cellStyle name="Comma 2 2 2 4 3 2 4" xfId="29022"/>
    <cellStyle name="Comma 2 2 2 4 3 3" xfId="10778"/>
    <cellStyle name="Comma 2 2 2 4 3 3 2" xfId="23179"/>
    <cellStyle name="Comma 2 2 2 4 3 3 3" xfId="29023"/>
    <cellStyle name="Comma 2 2 2 4 3 4" xfId="7398"/>
    <cellStyle name="Comma 2 2 2 4 3 4 2" xfId="19814"/>
    <cellStyle name="Comma 2 2 2 4 3 4 3" xfId="29024"/>
    <cellStyle name="Comma 2 2 2 4 3 5" xfId="14679"/>
    <cellStyle name="Comma 2 2 2 4 3 5 2" xfId="29025"/>
    <cellStyle name="Comma 2 2 2 4 3 6" xfId="29021"/>
    <cellStyle name="Comma 2 2 2 4 4" xfId="1108"/>
    <cellStyle name="Comma 2 2 2 4 4 2" xfId="4477"/>
    <cellStyle name="Comma 2 2 2 4 4 2 2" xfId="11065"/>
    <cellStyle name="Comma 2 2 2 4 4 2 2 2" xfId="23453"/>
    <cellStyle name="Comma 2 2 2 4 4 2 3" xfId="16909"/>
    <cellStyle name="Comma 2 2 2 4 4 3" xfId="7399"/>
    <cellStyle name="Comma 2 2 2 4 4 3 2" xfId="19815"/>
    <cellStyle name="Comma 2 2 2 4 4 4" xfId="14680"/>
    <cellStyle name="Comma 2 2 2 4 4 5" xfId="29026"/>
    <cellStyle name="Comma 2 2 2 4 5" xfId="1105"/>
    <cellStyle name="Comma 2 2 2 4 5 2" xfId="6664"/>
    <cellStyle name="Comma 2 2 2 4 5 2 2" xfId="12823"/>
    <cellStyle name="Comma 2 2 2 4 5 2 2 2" xfId="25210"/>
    <cellStyle name="Comma 2 2 2 4 5 2 3" xfId="19090"/>
    <cellStyle name="Comma 2 2 2 4 5 3" xfId="9592"/>
    <cellStyle name="Comma 2 2 2 4 5 3 2" xfId="21995"/>
    <cellStyle name="Comma 2 2 2 4 5 4" xfId="14677"/>
    <cellStyle name="Comma 2 2 2 4 5 5" xfId="29027"/>
    <cellStyle name="Comma 2 2 2 4 6" xfId="4474"/>
    <cellStyle name="Comma 2 2 2 4 6 2" xfId="11064"/>
    <cellStyle name="Comma 2 2 2 4 6 2 2" xfId="23452"/>
    <cellStyle name="Comma 2 2 2 4 6 3" xfId="16906"/>
    <cellStyle name="Comma 2 2 2 4 6 4" xfId="29028"/>
    <cellStyle name="Comma 2 2 2 4 7" xfId="7396"/>
    <cellStyle name="Comma 2 2 2 4 7 2" xfId="19812"/>
    <cellStyle name="Comma 2 2 2 4 7 3" xfId="29029"/>
    <cellStyle name="Comma 2 2 2 4 8" xfId="13961"/>
    <cellStyle name="Comma 2 2 2 4 8 2" xfId="29030"/>
    <cellStyle name="Comma 2 2 2 4 9" xfId="13603"/>
    <cellStyle name="Comma 2 2 2 5" xfId="300"/>
    <cellStyle name="Comma 2 2 2 5 2" xfId="674"/>
    <cellStyle name="Comma 2 2 2 5 2 2" xfId="4061"/>
    <cellStyle name="Comma 2 2 2 5 2 2 2" xfId="7128"/>
    <cellStyle name="Comma 2 2 2 5 2 2 2 2" xfId="13286"/>
    <cellStyle name="Comma 2 2 2 5 2 2 2 2 2" xfId="25673"/>
    <cellStyle name="Comma 2 2 2 5 2 2 2 3" xfId="19553"/>
    <cellStyle name="Comma 2 2 2 5 2 2 3" xfId="10055"/>
    <cellStyle name="Comma 2 2 2 5 2 2 3 2" xfId="22458"/>
    <cellStyle name="Comma 2 2 2 5 2 2 4" xfId="16632"/>
    <cellStyle name="Comma 2 2 2 5 2 3" xfId="6436"/>
    <cellStyle name="Comma 2 2 2 5 2 3 2" xfId="12595"/>
    <cellStyle name="Comma 2 2 2 5 2 3 2 2" xfId="24982"/>
    <cellStyle name="Comma 2 2 2 5 2 3 3" xfId="18862"/>
    <cellStyle name="Comma 2 2 2 5 2 4" xfId="9364"/>
    <cellStyle name="Comma 2 2 2 5 2 4 2" xfId="21767"/>
    <cellStyle name="Comma 2 2 2 5 2 5" xfId="14404"/>
    <cellStyle name="Comma 2 2 2 5 2 6" xfId="29032"/>
    <cellStyle name="Comma 2 2 2 5 3" xfId="1109"/>
    <cellStyle name="Comma 2 2 2 5 3 2" xfId="6666"/>
    <cellStyle name="Comma 2 2 2 5 3 2 2" xfId="12825"/>
    <cellStyle name="Comma 2 2 2 5 3 2 2 2" xfId="25212"/>
    <cellStyle name="Comma 2 2 2 5 3 2 3" xfId="19092"/>
    <cellStyle name="Comma 2 2 2 5 3 3" xfId="9594"/>
    <cellStyle name="Comma 2 2 2 5 3 3 2" xfId="21997"/>
    <cellStyle name="Comma 2 2 2 5 3 4" xfId="14681"/>
    <cellStyle name="Comma 2 2 2 5 3 5" xfId="29033"/>
    <cellStyle name="Comma 2 2 2 5 4" xfId="4478"/>
    <cellStyle name="Comma 2 2 2 5 4 2" xfId="11066"/>
    <cellStyle name="Comma 2 2 2 5 4 2 2" xfId="23454"/>
    <cellStyle name="Comma 2 2 2 5 4 3" xfId="16910"/>
    <cellStyle name="Comma 2 2 2 5 4 4" xfId="29034"/>
    <cellStyle name="Comma 2 2 2 5 5" xfId="7400"/>
    <cellStyle name="Comma 2 2 2 5 5 2" xfId="19816"/>
    <cellStyle name="Comma 2 2 2 5 5 3" xfId="29035"/>
    <cellStyle name="Comma 2 2 2 5 6" xfId="14049"/>
    <cellStyle name="Comma 2 2 2 5 6 2" xfId="29036"/>
    <cellStyle name="Comma 2 2 2 5 7" xfId="13693"/>
    <cellStyle name="Comma 2 2 2 5 8" xfId="29031"/>
    <cellStyle name="Comma 2 2 2 6" xfId="388"/>
    <cellStyle name="Comma 2 2 2 6 2" xfId="762"/>
    <cellStyle name="Comma 2 2 2 6 2 2" xfId="4146"/>
    <cellStyle name="Comma 2 2 2 6 2 2 2" xfId="7206"/>
    <cellStyle name="Comma 2 2 2 6 2 2 2 2" xfId="13364"/>
    <cellStyle name="Comma 2 2 2 6 2 2 2 2 2" xfId="25751"/>
    <cellStyle name="Comma 2 2 2 6 2 2 2 3" xfId="19631"/>
    <cellStyle name="Comma 2 2 2 6 2 2 3" xfId="10133"/>
    <cellStyle name="Comma 2 2 2 6 2 2 3 2" xfId="22536"/>
    <cellStyle name="Comma 2 2 2 6 2 2 4" xfId="16717"/>
    <cellStyle name="Comma 2 2 2 6 2 3" xfId="6521"/>
    <cellStyle name="Comma 2 2 2 6 2 3 2" xfId="12680"/>
    <cellStyle name="Comma 2 2 2 6 2 3 2 2" xfId="25067"/>
    <cellStyle name="Comma 2 2 2 6 2 3 3" xfId="18947"/>
    <cellStyle name="Comma 2 2 2 6 2 4" xfId="9449"/>
    <cellStyle name="Comma 2 2 2 6 2 4 2" xfId="21852"/>
    <cellStyle name="Comma 2 2 2 6 2 5" xfId="14492"/>
    <cellStyle name="Comma 2 2 2 6 2 6" xfId="29038"/>
    <cellStyle name="Comma 2 2 2 6 3" xfId="1110"/>
    <cellStyle name="Comma 2 2 2 6 3 2" xfId="6667"/>
    <cellStyle name="Comma 2 2 2 6 3 2 2" xfId="12826"/>
    <cellStyle name="Comma 2 2 2 6 3 2 2 2" xfId="25213"/>
    <cellStyle name="Comma 2 2 2 6 3 2 3" xfId="19093"/>
    <cellStyle name="Comma 2 2 2 6 3 3" xfId="9595"/>
    <cellStyle name="Comma 2 2 2 6 3 3 2" xfId="21998"/>
    <cellStyle name="Comma 2 2 2 6 3 4" xfId="14682"/>
    <cellStyle name="Comma 2 2 2 6 3 5" xfId="29039"/>
    <cellStyle name="Comma 2 2 2 6 4" xfId="4479"/>
    <cellStyle name="Comma 2 2 2 6 4 2" xfId="11067"/>
    <cellStyle name="Comma 2 2 2 6 4 2 2" xfId="23455"/>
    <cellStyle name="Comma 2 2 2 6 4 3" xfId="16911"/>
    <cellStyle name="Comma 2 2 2 6 4 4" xfId="29040"/>
    <cellStyle name="Comma 2 2 2 6 5" xfId="7401"/>
    <cellStyle name="Comma 2 2 2 6 5 2" xfId="19817"/>
    <cellStyle name="Comma 2 2 2 6 5 3" xfId="29041"/>
    <cellStyle name="Comma 2 2 2 6 6" xfId="14137"/>
    <cellStyle name="Comma 2 2 2 6 7" xfId="29037"/>
    <cellStyle name="Comma 2 2 2 7" xfId="497"/>
    <cellStyle name="Comma 2 2 2 7 2" xfId="1111"/>
    <cellStyle name="Comma 2 2 2 7 2 2" xfId="6668"/>
    <cellStyle name="Comma 2 2 2 7 2 2 2" xfId="12827"/>
    <cellStyle name="Comma 2 2 2 7 2 2 2 2" xfId="25214"/>
    <cellStyle name="Comma 2 2 2 7 2 2 3" xfId="19094"/>
    <cellStyle name="Comma 2 2 2 7 2 3" xfId="9596"/>
    <cellStyle name="Comma 2 2 2 7 2 3 2" xfId="21999"/>
    <cellStyle name="Comma 2 2 2 7 2 4" xfId="14683"/>
    <cellStyle name="Comma 2 2 2 7 2 5" xfId="29043"/>
    <cellStyle name="Comma 2 2 2 7 3" xfId="4480"/>
    <cellStyle name="Comma 2 2 2 7 3 2" xfId="10893"/>
    <cellStyle name="Comma 2 2 2 7 3 2 2" xfId="23294"/>
    <cellStyle name="Comma 2 2 2 7 3 3" xfId="16912"/>
    <cellStyle name="Comma 2 2 2 7 3 4" xfId="29044"/>
    <cellStyle name="Comma 2 2 2 7 4" xfId="7402"/>
    <cellStyle name="Comma 2 2 2 7 4 2" xfId="19818"/>
    <cellStyle name="Comma 2 2 2 7 4 3" xfId="29045"/>
    <cellStyle name="Comma 2 2 2 7 5" xfId="14228"/>
    <cellStyle name="Comma 2 2 2 7 5 2" xfId="29046"/>
    <cellStyle name="Comma 2 2 2 7 6" xfId="29042"/>
    <cellStyle name="Comma 2 2 2 8" xfId="1112"/>
    <cellStyle name="Comma 2 2 2 8 2" xfId="4481"/>
    <cellStyle name="Comma 2 2 2 8 2 2" xfId="11068"/>
    <cellStyle name="Comma 2 2 2 8 2 2 2" xfId="23456"/>
    <cellStyle name="Comma 2 2 2 8 2 3" xfId="16913"/>
    <cellStyle name="Comma 2 2 2 8 3" xfId="7403"/>
    <cellStyle name="Comma 2 2 2 8 3 2" xfId="19819"/>
    <cellStyle name="Comma 2 2 2 8 4" xfId="14684"/>
    <cellStyle name="Comma 2 2 2 8 5" xfId="29047"/>
    <cellStyle name="Comma 2 2 2 9" xfId="3604"/>
    <cellStyle name="Comma 2 2 2 9 2" xfId="10491"/>
    <cellStyle name="Comma 2 2 2 9 2 2" xfId="22892"/>
    <cellStyle name="Comma 2 2 2 9 3" xfId="28305"/>
    <cellStyle name="Comma 2 2 2 9 4" xfId="27629"/>
    <cellStyle name="Comma 2 2 2 9 5" xfId="29048"/>
    <cellStyle name="Comma 2 2 3" xfId="128"/>
    <cellStyle name="Comma 2 2 3 10" xfId="7404"/>
    <cellStyle name="Comma 2 2 3 10 2" xfId="19820"/>
    <cellStyle name="Comma 2 2 3 10 3" xfId="29050"/>
    <cellStyle name="Comma 2 2 3 11" xfId="13881"/>
    <cellStyle name="Comma 2 2 3 11 2" xfId="29051"/>
    <cellStyle name="Comma 2 2 3 12" xfId="13524"/>
    <cellStyle name="Comma 2 2 3 13" xfId="29049"/>
    <cellStyle name="Comma 2 2 3 2" xfId="172"/>
    <cellStyle name="Comma 2 2 3 2 10" xfId="13925"/>
    <cellStyle name="Comma 2 2 3 2 10 2" xfId="29053"/>
    <cellStyle name="Comma 2 2 3 2 11" xfId="13568"/>
    <cellStyle name="Comma 2 2 3 2 12" xfId="29052"/>
    <cellStyle name="Comma 2 2 3 2 2" xfId="263"/>
    <cellStyle name="Comma 2 2 3 2 2 10" xfId="29054"/>
    <cellStyle name="Comma 2 2 3 2 2 2" xfId="639"/>
    <cellStyle name="Comma 2 2 3 2 2 2 2" xfId="1116"/>
    <cellStyle name="Comma 2 2 3 2 2 2 2 2" xfId="6672"/>
    <cellStyle name="Comma 2 2 3 2 2 2 2 2 2" xfId="12831"/>
    <cellStyle name="Comma 2 2 3 2 2 2 2 2 2 2" xfId="25218"/>
    <cellStyle name="Comma 2 2 3 2 2 2 2 2 3" xfId="19098"/>
    <cellStyle name="Comma 2 2 3 2 2 2 2 3" xfId="9600"/>
    <cellStyle name="Comma 2 2 3 2 2 2 2 3 2" xfId="22003"/>
    <cellStyle name="Comma 2 2 3 2 2 2 2 4" xfId="14688"/>
    <cellStyle name="Comma 2 2 3 2 2 2 2 5" xfId="29056"/>
    <cellStyle name="Comma 2 2 3 2 2 2 3" xfId="4485"/>
    <cellStyle name="Comma 2 2 3 2 2 2 3 2" xfId="10592"/>
    <cellStyle name="Comma 2 2 3 2 2 2 3 2 2" xfId="22993"/>
    <cellStyle name="Comma 2 2 3 2 2 2 3 3" xfId="16917"/>
    <cellStyle name="Comma 2 2 3 2 2 2 3 4" xfId="29057"/>
    <cellStyle name="Comma 2 2 3 2 2 2 4" xfId="7407"/>
    <cellStyle name="Comma 2 2 3 2 2 2 4 2" xfId="19823"/>
    <cellStyle name="Comma 2 2 3 2 2 2 4 3" xfId="29058"/>
    <cellStyle name="Comma 2 2 3 2 2 2 5" xfId="14369"/>
    <cellStyle name="Comma 2 2 3 2 2 2 5 2" xfId="29059"/>
    <cellStyle name="Comma 2 2 3 2 2 2 6" xfId="13834"/>
    <cellStyle name="Comma 2 2 3 2 2 2 6 2" xfId="29060"/>
    <cellStyle name="Comma 2 2 3 2 2 2 7" xfId="29055"/>
    <cellStyle name="Comma 2 2 3 2 2 3" xfId="1117"/>
    <cellStyle name="Comma 2 2 3 2 2 3 2" xfId="4486"/>
    <cellStyle name="Comma 2 2 3 2 2 3 2 2" xfId="10388"/>
    <cellStyle name="Comma 2 2 3 2 2 3 2 2 2" xfId="22789"/>
    <cellStyle name="Comma 2 2 3 2 2 3 2 3" xfId="16918"/>
    <cellStyle name="Comma 2 2 3 2 2 3 2 4" xfId="29062"/>
    <cellStyle name="Comma 2 2 3 2 2 3 3" xfId="10779"/>
    <cellStyle name="Comma 2 2 3 2 2 3 3 2" xfId="23180"/>
    <cellStyle name="Comma 2 2 3 2 2 3 3 3" xfId="29063"/>
    <cellStyle name="Comma 2 2 3 2 2 3 4" xfId="7408"/>
    <cellStyle name="Comma 2 2 3 2 2 3 4 2" xfId="19824"/>
    <cellStyle name="Comma 2 2 3 2 2 3 4 3" xfId="29064"/>
    <cellStyle name="Comma 2 2 3 2 2 3 5" xfId="14689"/>
    <cellStyle name="Comma 2 2 3 2 2 3 5 2" xfId="29065"/>
    <cellStyle name="Comma 2 2 3 2 2 3 6" xfId="29061"/>
    <cellStyle name="Comma 2 2 3 2 2 4" xfId="1118"/>
    <cellStyle name="Comma 2 2 3 2 2 4 2" xfId="4487"/>
    <cellStyle name="Comma 2 2 3 2 2 4 2 2" xfId="11072"/>
    <cellStyle name="Comma 2 2 3 2 2 4 2 2 2" xfId="23460"/>
    <cellStyle name="Comma 2 2 3 2 2 4 2 3" xfId="16919"/>
    <cellStyle name="Comma 2 2 3 2 2 4 3" xfId="7409"/>
    <cellStyle name="Comma 2 2 3 2 2 4 3 2" xfId="19825"/>
    <cellStyle name="Comma 2 2 3 2 2 4 4" xfId="14690"/>
    <cellStyle name="Comma 2 2 3 2 2 4 5" xfId="29066"/>
    <cellStyle name="Comma 2 2 3 2 2 5" xfId="1115"/>
    <cellStyle name="Comma 2 2 3 2 2 5 2" xfId="6671"/>
    <cellStyle name="Comma 2 2 3 2 2 5 2 2" xfId="12830"/>
    <cellStyle name="Comma 2 2 3 2 2 5 2 2 2" xfId="25217"/>
    <cellStyle name="Comma 2 2 3 2 2 5 2 3" xfId="19097"/>
    <cellStyle name="Comma 2 2 3 2 2 5 3" xfId="9599"/>
    <cellStyle name="Comma 2 2 3 2 2 5 3 2" xfId="22002"/>
    <cellStyle name="Comma 2 2 3 2 2 5 4" xfId="14687"/>
    <cellStyle name="Comma 2 2 3 2 2 5 5" xfId="29067"/>
    <cellStyle name="Comma 2 2 3 2 2 6" xfId="4484"/>
    <cellStyle name="Comma 2 2 3 2 2 6 2" xfId="11071"/>
    <cellStyle name="Comma 2 2 3 2 2 6 2 2" xfId="23459"/>
    <cellStyle name="Comma 2 2 3 2 2 6 3" xfId="16916"/>
    <cellStyle name="Comma 2 2 3 2 2 6 4" xfId="29068"/>
    <cellStyle name="Comma 2 2 3 2 2 7" xfId="7406"/>
    <cellStyle name="Comma 2 2 3 2 2 7 2" xfId="19822"/>
    <cellStyle name="Comma 2 2 3 2 2 7 3" xfId="29069"/>
    <cellStyle name="Comma 2 2 3 2 2 8" xfId="14014"/>
    <cellStyle name="Comma 2 2 3 2 2 8 2" xfId="29070"/>
    <cellStyle name="Comma 2 2 3 2 2 9" xfId="13656"/>
    <cellStyle name="Comma 2 2 3 2 3" xfId="353"/>
    <cellStyle name="Comma 2 2 3 2 3 2" xfId="727"/>
    <cellStyle name="Comma 2 2 3 2 3 2 2" xfId="4113"/>
    <cellStyle name="Comma 2 2 3 2 3 2 2 2" xfId="7177"/>
    <cellStyle name="Comma 2 2 3 2 3 2 2 2 2" xfId="13335"/>
    <cellStyle name="Comma 2 2 3 2 3 2 2 2 2 2" xfId="25722"/>
    <cellStyle name="Comma 2 2 3 2 3 2 2 2 3" xfId="19602"/>
    <cellStyle name="Comma 2 2 3 2 3 2 2 3" xfId="10104"/>
    <cellStyle name="Comma 2 2 3 2 3 2 2 3 2" xfId="22507"/>
    <cellStyle name="Comma 2 2 3 2 3 2 2 4" xfId="16684"/>
    <cellStyle name="Comma 2 2 3 2 3 2 3" xfId="6488"/>
    <cellStyle name="Comma 2 2 3 2 3 2 3 2" xfId="12647"/>
    <cellStyle name="Comma 2 2 3 2 3 2 3 2 2" xfId="25034"/>
    <cellStyle name="Comma 2 2 3 2 3 2 3 3" xfId="18914"/>
    <cellStyle name="Comma 2 2 3 2 3 2 4" xfId="9416"/>
    <cellStyle name="Comma 2 2 3 2 3 2 4 2" xfId="21819"/>
    <cellStyle name="Comma 2 2 3 2 3 2 5" xfId="14457"/>
    <cellStyle name="Comma 2 2 3 2 3 2 6" xfId="29072"/>
    <cellStyle name="Comma 2 2 3 2 3 3" xfId="1119"/>
    <cellStyle name="Comma 2 2 3 2 3 3 2" xfId="6673"/>
    <cellStyle name="Comma 2 2 3 2 3 3 2 2" xfId="12832"/>
    <cellStyle name="Comma 2 2 3 2 3 3 2 2 2" xfId="25219"/>
    <cellStyle name="Comma 2 2 3 2 3 3 2 3" xfId="19099"/>
    <cellStyle name="Comma 2 2 3 2 3 3 3" xfId="9601"/>
    <cellStyle name="Comma 2 2 3 2 3 3 3 2" xfId="22004"/>
    <cellStyle name="Comma 2 2 3 2 3 3 4" xfId="14691"/>
    <cellStyle name="Comma 2 2 3 2 3 3 5" xfId="29073"/>
    <cellStyle name="Comma 2 2 3 2 3 4" xfId="4488"/>
    <cellStyle name="Comma 2 2 3 2 3 4 2" xfId="11073"/>
    <cellStyle name="Comma 2 2 3 2 3 4 2 2" xfId="23461"/>
    <cellStyle name="Comma 2 2 3 2 3 4 3" xfId="16920"/>
    <cellStyle name="Comma 2 2 3 2 3 4 4" xfId="29074"/>
    <cellStyle name="Comma 2 2 3 2 3 5" xfId="7410"/>
    <cellStyle name="Comma 2 2 3 2 3 5 2" xfId="19826"/>
    <cellStyle name="Comma 2 2 3 2 3 5 3" xfId="29075"/>
    <cellStyle name="Comma 2 2 3 2 3 6" xfId="14102"/>
    <cellStyle name="Comma 2 2 3 2 3 6 2" xfId="29076"/>
    <cellStyle name="Comma 2 2 3 2 3 7" xfId="13746"/>
    <cellStyle name="Comma 2 2 3 2 3 8" xfId="29071"/>
    <cellStyle name="Comma 2 2 3 2 4" xfId="441"/>
    <cellStyle name="Comma 2 2 3 2 4 2" xfId="815"/>
    <cellStyle name="Comma 2 2 3 2 4 2 2" xfId="4199"/>
    <cellStyle name="Comma 2 2 3 2 4 2 2 2" xfId="7259"/>
    <cellStyle name="Comma 2 2 3 2 4 2 2 2 2" xfId="13417"/>
    <cellStyle name="Comma 2 2 3 2 4 2 2 2 2 2" xfId="25804"/>
    <cellStyle name="Comma 2 2 3 2 4 2 2 2 3" xfId="19684"/>
    <cellStyle name="Comma 2 2 3 2 4 2 2 3" xfId="10186"/>
    <cellStyle name="Comma 2 2 3 2 4 2 2 3 2" xfId="22589"/>
    <cellStyle name="Comma 2 2 3 2 4 2 2 4" xfId="16770"/>
    <cellStyle name="Comma 2 2 3 2 4 2 3" xfId="6574"/>
    <cellStyle name="Comma 2 2 3 2 4 2 3 2" xfId="12733"/>
    <cellStyle name="Comma 2 2 3 2 4 2 3 2 2" xfId="25120"/>
    <cellStyle name="Comma 2 2 3 2 4 2 3 3" xfId="19000"/>
    <cellStyle name="Comma 2 2 3 2 4 2 4" xfId="9502"/>
    <cellStyle name="Comma 2 2 3 2 4 2 4 2" xfId="21905"/>
    <cellStyle name="Comma 2 2 3 2 4 2 5" xfId="14545"/>
    <cellStyle name="Comma 2 2 3 2 4 2 6" xfId="29078"/>
    <cellStyle name="Comma 2 2 3 2 4 3" xfId="1120"/>
    <cellStyle name="Comma 2 2 3 2 4 3 2" xfId="6674"/>
    <cellStyle name="Comma 2 2 3 2 4 3 2 2" xfId="12833"/>
    <cellStyle name="Comma 2 2 3 2 4 3 2 2 2" xfId="25220"/>
    <cellStyle name="Comma 2 2 3 2 4 3 2 3" xfId="19100"/>
    <cellStyle name="Comma 2 2 3 2 4 3 3" xfId="9602"/>
    <cellStyle name="Comma 2 2 3 2 4 3 3 2" xfId="22005"/>
    <cellStyle name="Comma 2 2 3 2 4 3 4" xfId="14692"/>
    <cellStyle name="Comma 2 2 3 2 4 3 5" xfId="29079"/>
    <cellStyle name="Comma 2 2 3 2 4 4" xfId="4489"/>
    <cellStyle name="Comma 2 2 3 2 4 4 2" xfId="11074"/>
    <cellStyle name="Comma 2 2 3 2 4 4 2 2" xfId="23462"/>
    <cellStyle name="Comma 2 2 3 2 4 4 3" xfId="16921"/>
    <cellStyle name="Comma 2 2 3 2 4 4 4" xfId="29080"/>
    <cellStyle name="Comma 2 2 3 2 4 5" xfId="7411"/>
    <cellStyle name="Comma 2 2 3 2 4 5 2" xfId="19827"/>
    <cellStyle name="Comma 2 2 3 2 4 5 3" xfId="29081"/>
    <cellStyle name="Comma 2 2 3 2 4 6" xfId="14190"/>
    <cellStyle name="Comma 2 2 3 2 4 7" xfId="29077"/>
    <cellStyle name="Comma 2 2 3 2 5" xfId="550"/>
    <cellStyle name="Comma 2 2 3 2 5 2" xfId="1121"/>
    <cellStyle name="Comma 2 2 3 2 5 2 2" xfId="6675"/>
    <cellStyle name="Comma 2 2 3 2 5 2 2 2" xfId="12834"/>
    <cellStyle name="Comma 2 2 3 2 5 2 2 2 2" xfId="25221"/>
    <cellStyle name="Comma 2 2 3 2 5 2 2 3" xfId="19101"/>
    <cellStyle name="Comma 2 2 3 2 5 2 3" xfId="9603"/>
    <cellStyle name="Comma 2 2 3 2 5 2 3 2" xfId="22006"/>
    <cellStyle name="Comma 2 2 3 2 5 2 4" xfId="14693"/>
    <cellStyle name="Comma 2 2 3 2 5 2 5" xfId="29083"/>
    <cellStyle name="Comma 2 2 3 2 5 3" xfId="4490"/>
    <cellStyle name="Comma 2 2 3 2 5 3 2" xfId="10946"/>
    <cellStyle name="Comma 2 2 3 2 5 3 2 2" xfId="23347"/>
    <cellStyle name="Comma 2 2 3 2 5 3 3" xfId="16922"/>
    <cellStyle name="Comma 2 2 3 2 5 3 4" xfId="29084"/>
    <cellStyle name="Comma 2 2 3 2 5 4" xfId="7412"/>
    <cellStyle name="Comma 2 2 3 2 5 4 2" xfId="19828"/>
    <cellStyle name="Comma 2 2 3 2 5 4 3" xfId="29085"/>
    <cellStyle name="Comma 2 2 3 2 5 5" xfId="14281"/>
    <cellStyle name="Comma 2 2 3 2 5 5 2" xfId="29086"/>
    <cellStyle name="Comma 2 2 3 2 5 6" xfId="29082"/>
    <cellStyle name="Comma 2 2 3 2 6" xfId="1122"/>
    <cellStyle name="Comma 2 2 3 2 6 2" xfId="4491"/>
    <cellStyle name="Comma 2 2 3 2 6 2 2" xfId="11075"/>
    <cellStyle name="Comma 2 2 3 2 6 2 2 2" xfId="23463"/>
    <cellStyle name="Comma 2 2 3 2 6 2 3" xfId="16923"/>
    <cellStyle name="Comma 2 2 3 2 6 3" xfId="7413"/>
    <cellStyle name="Comma 2 2 3 2 6 3 2" xfId="19829"/>
    <cellStyle name="Comma 2 2 3 2 6 4" xfId="14694"/>
    <cellStyle name="Comma 2 2 3 2 6 5" xfId="29087"/>
    <cellStyle name="Comma 2 2 3 2 7" xfId="1114"/>
    <cellStyle name="Comma 2 2 3 2 7 2" xfId="6670"/>
    <cellStyle name="Comma 2 2 3 2 7 2 2" xfId="12829"/>
    <cellStyle name="Comma 2 2 3 2 7 2 2 2" xfId="25216"/>
    <cellStyle name="Comma 2 2 3 2 7 2 3" xfId="19096"/>
    <cellStyle name="Comma 2 2 3 2 7 3" xfId="9598"/>
    <cellStyle name="Comma 2 2 3 2 7 3 2" xfId="22001"/>
    <cellStyle name="Comma 2 2 3 2 7 4" xfId="14686"/>
    <cellStyle name="Comma 2 2 3 2 7 5" xfId="29088"/>
    <cellStyle name="Comma 2 2 3 2 8" xfId="4483"/>
    <cellStyle name="Comma 2 2 3 2 8 2" xfId="11070"/>
    <cellStyle name="Comma 2 2 3 2 8 2 2" xfId="23458"/>
    <cellStyle name="Comma 2 2 3 2 8 3" xfId="16915"/>
    <cellStyle name="Comma 2 2 3 2 8 4" xfId="29089"/>
    <cellStyle name="Comma 2 2 3 2 9" xfId="7405"/>
    <cellStyle name="Comma 2 2 3 2 9 2" xfId="19821"/>
    <cellStyle name="Comma 2 2 3 2 9 3" xfId="29090"/>
    <cellStyle name="Comma 2 2 3 3" xfId="219"/>
    <cellStyle name="Comma 2 2 3 3 10" xfId="29091"/>
    <cellStyle name="Comma 2 2 3 3 2" xfId="595"/>
    <cellStyle name="Comma 2 2 3 3 2 2" xfId="1124"/>
    <cellStyle name="Comma 2 2 3 3 2 2 2" xfId="6677"/>
    <cellStyle name="Comma 2 2 3 3 2 2 2 2" xfId="12836"/>
    <cellStyle name="Comma 2 2 3 3 2 2 2 2 2" xfId="25223"/>
    <cellStyle name="Comma 2 2 3 3 2 2 2 3" xfId="19103"/>
    <cellStyle name="Comma 2 2 3 3 2 2 3" xfId="9605"/>
    <cellStyle name="Comma 2 2 3 3 2 2 3 2" xfId="22008"/>
    <cellStyle name="Comma 2 2 3 3 2 2 4" xfId="14696"/>
    <cellStyle name="Comma 2 2 3 3 2 2 5" xfId="29093"/>
    <cellStyle name="Comma 2 2 3 3 2 3" xfId="4493"/>
    <cellStyle name="Comma 2 2 3 3 2 3 2" xfId="10593"/>
    <cellStyle name="Comma 2 2 3 3 2 3 2 2" xfId="22994"/>
    <cellStyle name="Comma 2 2 3 3 2 3 3" xfId="16925"/>
    <cellStyle name="Comma 2 2 3 3 2 3 4" xfId="29094"/>
    <cellStyle name="Comma 2 2 3 3 2 4" xfId="7415"/>
    <cellStyle name="Comma 2 2 3 3 2 4 2" xfId="19831"/>
    <cellStyle name="Comma 2 2 3 3 2 4 3" xfId="29095"/>
    <cellStyle name="Comma 2 2 3 3 2 5" xfId="14325"/>
    <cellStyle name="Comma 2 2 3 3 2 5 2" xfId="29096"/>
    <cellStyle name="Comma 2 2 3 3 2 6" xfId="13790"/>
    <cellStyle name="Comma 2 2 3 3 2 6 2" xfId="29097"/>
    <cellStyle name="Comma 2 2 3 3 2 7" xfId="29092"/>
    <cellStyle name="Comma 2 2 3 3 3" xfId="1125"/>
    <cellStyle name="Comma 2 2 3 3 3 2" xfId="4494"/>
    <cellStyle name="Comma 2 2 3 3 3 2 2" xfId="10389"/>
    <cellStyle name="Comma 2 2 3 3 3 2 2 2" xfId="22790"/>
    <cellStyle name="Comma 2 2 3 3 3 2 3" xfId="16926"/>
    <cellStyle name="Comma 2 2 3 3 3 2 4" xfId="29099"/>
    <cellStyle name="Comma 2 2 3 3 3 3" xfId="10780"/>
    <cellStyle name="Comma 2 2 3 3 3 3 2" xfId="23181"/>
    <cellStyle name="Comma 2 2 3 3 3 3 3" xfId="29100"/>
    <cellStyle name="Comma 2 2 3 3 3 4" xfId="7416"/>
    <cellStyle name="Comma 2 2 3 3 3 4 2" xfId="19832"/>
    <cellStyle name="Comma 2 2 3 3 3 4 3" xfId="29101"/>
    <cellStyle name="Comma 2 2 3 3 3 5" xfId="14697"/>
    <cellStyle name="Comma 2 2 3 3 3 5 2" xfId="29102"/>
    <cellStyle name="Comma 2 2 3 3 3 6" xfId="29098"/>
    <cellStyle name="Comma 2 2 3 3 4" xfId="1126"/>
    <cellStyle name="Comma 2 2 3 3 4 2" xfId="4495"/>
    <cellStyle name="Comma 2 2 3 3 4 2 2" xfId="11077"/>
    <cellStyle name="Comma 2 2 3 3 4 2 2 2" xfId="23465"/>
    <cellStyle name="Comma 2 2 3 3 4 2 3" xfId="16927"/>
    <cellStyle name="Comma 2 2 3 3 4 3" xfId="7417"/>
    <cellStyle name="Comma 2 2 3 3 4 3 2" xfId="19833"/>
    <cellStyle name="Comma 2 2 3 3 4 4" xfId="14698"/>
    <cellStyle name="Comma 2 2 3 3 4 5" xfId="29103"/>
    <cellStyle name="Comma 2 2 3 3 5" xfId="1123"/>
    <cellStyle name="Comma 2 2 3 3 5 2" xfId="6676"/>
    <cellStyle name="Comma 2 2 3 3 5 2 2" xfId="12835"/>
    <cellStyle name="Comma 2 2 3 3 5 2 2 2" xfId="25222"/>
    <cellStyle name="Comma 2 2 3 3 5 2 3" xfId="19102"/>
    <cellStyle name="Comma 2 2 3 3 5 3" xfId="9604"/>
    <cellStyle name="Comma 2 2 3 3 5 3 2" xfId="22007"/>
    <cellStyle name="Comma 2 2 3 3 5 4" xfId="14695"/>
    <cellStyle name="Comma 2 2 3 3 5 5" xfId="29104"/>
    <cellStyle name="Comma 2 2 3 3 6" xfId="4492"/>
    <cellStyle name="Comma 2 2 3 3 6 2" xfId="11076"/>
    <cellStyle name="Comma 2 2 3 3 6 2 2" xfId="23464"/>
    <cellStyle name="Comma 2 2 3 3 6 3" xfId="16924"/>
    <cellStyle name="Comma 2 2 3 3 6 4" xfId="29105"/>
    <cellStyle name="Comma 2 2 3 3 7" xfId="7414"/>
    <cellStyle name="Comma 2 2 3 3 7 2" xfId="19830"/>
    <cellStyle name="Comma 2 2 3 3 7 3" xfId="29106"/>
    <cellStyle name="Comma 2 2 3 3 8" xfId="13970"/>
    <cellStyle name="Comma 2 2 3 3 8 2" xfId="29107"/>
    <cellStyle name="Comma 2 2 3 3 9" xfId="13612"/>
    <cellStyle name="Comma 2 2 3 4" xfId="309"/>
    <cellStyle name="Comma 2 2 3 4 2" xfId="683"/>
    <cellStyle name="Comma 2 2 3 4 2 2" xfId="4069"/>
    <cellStyle name="Comma 2 2 3 4 2 2 2" xfId="7135"/>
    <cellStyle name="Comma 2 2 3 4 2 2 2 2" xfId="13293"/>
    <cellStyle name="Comma 2 2 3 4 2 2 2 2 2" xfId="25680"/>
    <cellStyle name="Comma 2 2 3 4 2 2 2 3" xfId="19560"/>
    <cellStyle name="Comma 2 2 3 4 2 2 3" xfId="10062"/>
    <cellStyle name="Comma 2 2 3 4 2 2 3 2" xfId="22465"/>
    <cellStyle name="Comma 2 2 3 4 2 2 4" xfId="16640"/>
    <cellStyle name="Comma 2 2 3 4 2 3" xfId="6444"/>
    <cellStyle name="Comma 2 2 3 4 2 3 2" xfId="12603"/>
    <cellStyle name="Comma 2 2 3 4 2 3 2 2" xfId="24990"/>
    <cellStyle name="Comma 2 2 3 4 2 3 3" xfId="18870"/>
    <cellStyle name="Comma 2 2 3 4 2 4" xfId="9372"/>
    <cellStyle name="Comma 2 2 3 4 2 4 2" xfId="21775"/>
    <cellStyle name="Comma 2 2 3 4 2 5" xfId="14413"/>
    <cellStyle name="Comma 2 2 3 4 2 6" xfId="29109"/>
    <cellStyle name="Comma 2 2 3 4 3" xfId="1127"/>
    <cellStyle name="Comma 2 2 3 4 3 2" xfId="6678"/>
    <cellStyle name="Comma 2 2 3 4 3 2 2" xfId="12837"/>
    <cellStyle name="Comma 2 2 3 4 3 2 2 2" xfId="25224"/>
    <cellStyle name="Comma 2 2 3 4 3 2 3" xfId="19104"/>
    <cellStyle name="Comma 2 2 3 4 3 3" xfId="9606"/>
    <cellStyle name="Comma 2 2 3 4 3 3 2" xfId="22009"/>
    <cellStyle name="Comma 2 2 3 4 3 4" xfId="14699"/>
    <cellStyle name="Comma 2 2 3 4 3 5" xfId="29110"/>
    <cellStyle name="Comma 2 2 3 4 4" xfId="4496"/>
    <cellStyle name="Comma 2 2 3 4 4 2" xfId="11078"/>
    <cellStyle name="Comma 2 2 3 4 4 2 2" xfId="23466"/>
    <cellStyle name="Comma 2 2 3 4 4 3" xfId="16928"/>
    <cellStyle name="Comma 2 2 3 4 4 4" xfId="29111"/>
    <cellStyle name="Comma 2 2 3 4 5" xfId="7418"/>
    <cellStyle name="Comma 2 2 3 4 5 2" xfId="19834"/>
    <cellStyle name="Comma 2 2 3 4 5 3" xfId="29112"/>
    <cellStyle name="Comma 2 2 3 4 6" xfId="14058"/>
    <cellStyle name="Comma 2 2 3 4 6 2" xfId="29113"/>
    <cellStyle name="Comma 2 2 3 4 7" xfId="13702"/>
    <cellStyle name="Comma 2 2 3 4 8" xfId="29108"/>
    <cellStyle name="Comma 2 2 3 5" xfId="397"/>
    <cellStyle name="Comma 2 2 3 5 2" xfId="771"/>
    <cellStyle name="Comma 2 2 3 5 2 2" xfId="4155"/>
    <cellStyle name="Comma 2 2 3 5 2 2 2" xfId="7215"/>
    <cellStyle name="Comma 2 2 3 5 2 2 2 2" xfId="13373"/>
    <cellStyle name="Comma 2 2 3 5 2 2 2 2 2" xfId="25760"/>
    <cellStyle name="Comma 2 2 3 5 2 2 2 3" xfId="19640"/>
    <cellStyle name="Comma 2 2 3 5 2 2 3" xfId="10142"/>
    <cellStyle name="Comma 2 2 3 5 2 2 3 2" xfId="22545"/>
    <cellStyle name="Comma 2 2 3 5 2 2 4" xfId="16726"/>
    <cellStyle name="Comma 2 2 3 5 2 3" xfId="6530"/>
    <cellStyle name="Comma 2 2 3 5 2 3 2" xfId="12689"/>
    <cellStyle name="Comma 2 2 3 5 2 3 2 2" xfId="25076"/>
    <cellStyle name="Comma 2 2 3 5 2 3 3" xfId="18956"/>
    <cellStyle name="Comma 2 2 3 5 2 4" xfId="9458"/>
    <cellStyle name="Comma 2 2 3 5 2 4 2" xfId="21861"/>
    <cellStyle name="Comma 2 2 3 5 2 5" xfId="14501"/>
    <cellStyle name="Comma 2 2 3 5 2 6" xfId="29115"/>
    <cellStyle name="Comma 2 2 3 5 3" xfId="1128"/>
    <cellStyle name="Comma 2 2 3 5 3 2" xfId="6679"/>
    <cellStyle name="Comma 2 2 3 5 3 2 2" xfId="12838"/>
    <cellStyle name="Comma 2 2 3 5 3 2 2 2" xfId="25225"/>
    <cellStyle name="Comma 2 2 3 5 3 2 3" xfId="19105"/>
    <cellStyle name="Comma 2 2 3 5 3 3" xfId="9607"/>
    <cellStyle name="Comma 2 2 3 5 3 3 2" xfId="22010"/>
    <cellStyle name="Comma 2 2 3 5 3 4" xfId="14700"/>
    <cellStyle name="Comma 2 2 3 5 3 5" xfId="29116"/>
    <cellStyle name="Comma 2 2 3 5 4" xfId="4497"/>
    <cellStyle name="Comma 2 2 3 5 4 2" xfId="11079"/>
    <cellStyle name="Comma 2 2 3 5 4 2 2" xfId="23467"/>
    <cellStyle name="Comma 2 2 3 5 4 3" xfId="16929"/>
    <cellStyle name="Comma 2 2 3 5 4 4" xfId="29117"/>
    <cellStyle name="Comma 2 2 3 5 5" xfId="7419"/>
    <cellStyle name="Comma 2 2 3 5 5 2" xfId="19835"/>
    <cellStyle name="Comma 2 2 3 5 5 3" xfId="29118"/>
    <cellStyle name="Comma 2 2 3 5 6" xfId="14146"/>
    <cellStyle name="Comma 2 2 3 5 7" xfId="29114"/>
    <cellStyle name="Comma 2 2 3 6" xfId="506"/>
    <cellStyle name="Comma 2 2 3 6 2" xfId="1129"/>
    <cellStyle name="Comma 2 2 3 6 2 2" xfId="6680"/>
    <cellStyle name="Comma 2 2 3 6 2 2 2" xfId="12839"/>
    <cellStyle name="Comma 2 2 3 6 2 2 2 2" xfId="25226"/>
    <cellStyle name="Comma 2 2 3 6 2 2 3" xfId="19106"/>
    <cellStyle name="Comma 2 2 3 6 2 3" xfId="9608"/>
    <cellStyle name="Comma 2 2 3 6 2 3 2" xfId="22011"/>
    <cellStyle name="Comma 2 2 3 6 2 4" xfId="14701"/>
    <cellStyle name="Comma 2 2 3 6 2 5" xfId="29120"/>
    <cellStyle name="Comma 2 2 3 6 3" xfId="4498"/>
    <cellStyle name="Comma 2 2 3 6 3 2" xfId="10902"/>
    <cellStyle name="Comma 2 2 3 6 3 2 2" xfId="23303"/>
    <cellStyle name="Comma 2 2 3 6 3 3" xfId="16930"/>
    <cellStyle name="Comma 2 2 3 6 3 4" xfId="29121"/>
    <cellStyle name="Comma 2 2 3 6 4" xfId="7420"/>
    <cellStyle name="Comma 2 2 3 6 4 2" xfId="19836"/>
    <cellStyle name="Comma 2 2 3 6 4 3" xfId="29122"/>
    <cellStyle name="Comma 2 2 3 6 5" xfId="14237"/>
    <cellStyle name="Comma 2 2 3 6 5 2" xfId="29123"/>
    <cellStyle name="Comma 2 2 3 6 6" xfId="29119"/>
    <cellStyle name="Comma 2 2 3 7" xfId="1130"/>
    <cellStyle name="Comma 2 2 3 7 2" xfId="4499"/>
    <cellStyle name="Comma 2 2 3 7 2 2" xfId="11080"/>
    <cellStyle name="Comma 2 2 3 7 2 2 2" xfId="23468"/>
    <cellStyle name="Comma 2 2 3 7 2 3" xfId="16931"/>
    <cellStyle name="Comma 2 2 3 7 3" xfId="7421"/>
    <cellStyle name="Comma 2 2 3 7 3 2" xfId="19837"/>
    <cellStyle name="Comma 2 2 3 7 4" xfId="14702"/>
    <cellStyle name="Comma 2 2 3 7 5" xfId="29124"/>
    <cellStyle name="Comma 2 2 3 8" xfId="1113"/>
    <cellStyle name="Comma 2 2 3 8 2" xfId="6669"/>
    <cellStyle name="Comma 2 2 3 8 2 2" xfId="12828"/>
    <cellStyle name="Comma 2 2 3 8 2 2 2" xfId="25215"/>
    <cellStyle name="Comma 2 2 3 8 2 3" xfId="19095"/>
    <cellStyle name="Comma 2 2 3 8 3" xfId="9597"/>
    <cellStyle name="Comma 2 2 3 8 3 2" xfId="22000"/>
    <cellStyle name="Comma 2 2 3 8 4" xfId="14685"/>
    <cellStyle name="Comma 2 2 3 8 5" xfId="29125"/>
    <cellStyle name="Comma 2 2 3 9" xfId="4482"/>
    <cellStyle name="Comma 2 2 3 9 2" xfId="11069"/>
    <cellStyle name="Comma 2 2 3 9 2 2" xfId="23457"/>
    <cellStyle name="Comma 2 2 3 9 3" xfId="16914"/>
    <cellStyle name="Comma 2 2 3 9 4" xfId="29126"/>
    <cellStyle name="Comma 2 2 4" xfId="150"/>
    <cellStyle name="Comma 2 2 4 10" xfId="13903"/>
    <cellStyle name="Comma 2 2 4 10 2" xfId="29128"/>
    <cellStyle name="Comma 2 2 4 11" xfId="13546"/>
    <cellStyle name="Comma 2 2 4 12" xfId="29127"/>
    <cellStyle name="Comma 2 2 4 2" xfId="241"/>
    <cellStyle name="Comma 2 2 4 2 10" xfId="29129"/>
    <cellStyle name="Comma 2 2 4 2 2" xfId="617"/>
    <cellStyle name="Comma 2 2 4 2 2 2" xfId="1133"/>
    <cellStyle name="Comma 2 2 4 2 2 2 2" xfId="6683"/>
    <cellStyle name="Comma 2 2 4 2 2 2 2 2" xfId="12842"/>
    <cellStyle name="Comma 2 2 4 2 2 2 2 2 2" xfId="25229"/>
    <cellStyle name="Comma 2 2 4 2 2 2 2 3" xfId="19109"/>
    <cellStyle name="Comma 2 2 4 2 2 2 3" xfId="9611"/>
    <cellStyle name="Comma 2 2 4 2 2 2 3 2" xfId="22014"/>
    <cellStyle name="Comma 2 2 4 2 2 2 4" xfId="14705"/>
    <cellStyle name="Comma 2 2 4 2 2 2 5" xfId="29131"/>
    <cellStyle name="Comma 2 2 4 2 2 3" xfId="4502"/>
    <cellStyle name="Comma 2 2 4 2 2 3 2" xfId="10594"/>
    <cellStyle name="Comma 2 2 4 2 2 3 2 2" xfId="22995"/>
    <cellStyle name="Comma 2 2 4 2 2 3 3" xfId="16934"/>
    <cellStyle name="Comma 2 2 4 2 2 3 4" xfId="29132"/>
    <cellStyle name="Comma 2 2 4 2 2 4" xfId="7424"/>
    <cellStyle name="Comma 2 2 4 2 2 4 2" xfId="19840"/>
    <cellStyle name="Comma 2 2 4 2 2 4 3" xfId="29133"/>
    <cellStyle name="Comma 2 2 4 2 2 5" xfId="14347"/>
    <cellStyle name="Comma 2 2 4 2 2 5 2" xfId="29134"/>
    <cellStyle name="Comma 2 2 4 2 2 6" xfId="13812"/>
    <cellStyle name="Comma 2 2 4 2 2 6 2" xfId="29135"/>
    <cellStyle name="Comma 2 2 4 2 2 7" xfId="29130"/>
    <cellStyle name="Comma 2 2 4 2 3" xfId="1134"/>
    <cellStyle name="Comma 2 2 4 2 3 2" xfId="4503"/>
    <cellStyle name="Comma 2 2 4 2 3 2 2" xfId="10390"/>
    <cellStyle name="Comma 2 2 4 2 3 2 2 2" xfId="22791"/>
    <cellStyle name="Comma 2 2 4 2 3 2 3" xfId="16935"/>
    <cellStyle name="Comma 2 2 4 2 3 2 4" xfId="29137"/>
    <cellStyle name="Comma 2 2 4 2 3 3" xfId="10781"/>
    <cellStyle name="Comma 2 2 4 2 3 3 2" xfId="23182"/>
    <cellStyle name="Comma 2 2 4 2 3 3 3" xfId="29138"/>
    <cellStyle name="Comma 2 2 4 2 3 4" xfId="7425"/>
    <cellStyle name="Comma 2 2 4 2 3 4 2" xfId="19841"/>
    <cellStyle name="Comma 2 2 4 2 3 4 3" xfId="29139"/>
    <cellStyle name="Comma 2 2 4 2 3 5" xfId="14706"/>
    <cellStyle name="Comma 2 2 4 2 3 5 2" xfId="29140"/>
    <cellStyle name="Comma 2 2 4 2 3 6" xfId="29136"/>
    <cellStyle name="Comma 2 2 4 2 4" xfId="1135"/>
    <cellStyle name="Comma 2 2 4 2 4 2" xfId="4504"/>
    <cellStyle name="Comma 2 2 4 2 4 2 2" xfId="11083"/>
    <cellStyle name="Comma 2 2 4 2 4 2 2 2" xfId="23471"/>
    <cellStyle name="Comma 2 2 4 2 4 2 3" xfId="16936"/>
    <cellStyle name="Comma 2 2 4 2 4 3" xfId="7426"/>
    <cellStyle name="Comma 2 2 4 2 4 3 2" xfId="19842"/>
    <cellStyle name="Comma 2 2 4 2 4 4" xfId="14707"/>
    <cellStyle name="Comma 2 2 4 2 4 5" xfId="29141"/>
    <cellStyle name="Comma 2 2 4 2 5" xfId="1132"/>
    <cellStyle name="Comma 2 2 4 2 5 2" xfId="6682"/>
    <cellStyle name="Comma 2 2 4 2 5 2 2" xfId="12841"/>
    <cellStyle name="Comma 2 2 4 2 5 2 2 2" xfId="25228"/>
    <cellStyle name="Comma 2 2 4 2 5 2 3" xfId="19108"/>
    <cellStyle name="Comma 2 2 4 2 5 3" xfId="9610"/>
    <cellStyle name="Comma 2 2 4 2 5 3 2" xfId="22013"/>
    <cellStyle name="Comma 2 2 4 2 5 4" xfId="14704"/>
    <cellStyle name="Comma 2 2 4 2 5 5" xfId="29142"/>
    <cellStyle name="Comma 2 2 4 2 6" xfId="4501"/>
    <cellStyle name="Comma 2 2 4 2 6 2" xfId="11082"/>
    <cellStyle name="Comma 2 2 4 2 6 2 2" xfId="23470"/>
    <cellStyle name="Comma 2 2 4 2 6 3" xfId="16933"/>
    <cellStyle name="Comma 2 2 4 2 6 4" xfId="29143"/>
    <cellStyle name="Comma 2 2 4 2 7" xfId="7423"/>
    <cellStyle name="Comma 2 2 4 2 7 2" xfId="19839"/>
    <cellStyle name="Comma 2 2 4 2 7 3" xfId="29144"/>
    <cellStyle name="Comma 2 2 4 2 8" xfId="13992"/>
    <cellStyle name="Comma 2 2 4 2 8 2" xfId="29145"/>
    <cellStyle name="Comma 2 2 4 2 9" xfId="13634"/>
    <cellStyle name="Comma 2 2 4 3" xfId="331"/>
    <cellStyle name="Comma 2 2 4 3 2" xfId="705"/>
    <cellStyle name="Comma 2 2 4 3 2 2" xfId="4091"/>
    <cellStyle name="Comma 2 2 4 3 2 2 2" xfId="7155"/>
    <cellStyle name="Comma 2 2 4 3 2 2 2 2" xfId="13313"/>
    <cellStyle name="Comma 2 2 4 3 2 2 2 2 2" xfId="25700"/>
    <cellStyle name="Comma 2 2 4 3 2 2 2 3" xfId="19580"/>
    <cellStyle name="Comma 2 2 4 3 2 2 3" xfId="10082"/>
    <cellStyle name="Comma 2 2 4 3 2 2 3 2" xfId="22485"/>
    <cellStyle name="Comma 2 2 4 3 2 2 4" xfId="16662"/>
    <cellStyle name="Comma 2 2 4 3 2 3" xfId="6466"/>
    <cellStyle name="Comma 2 2 4 3 2 3 2" xfId="12625"/>
    <cellStyle name="Comma 2 2 4 3 2 3 2 2" xfId="25012"/>
    <cellStyle name="Comma 2 2 4 3 2 3 3" xfId="18892"/>
    <cellStyle name="Comma 2 2 4 3 2 4" xfId="9394"/>
    <cellStyle name="Comma 2 2 4 3 2 4 2" xfId="21797"/>
    <cellStyle name="Comma 2 2 4 3 2 5" xfId="14435"/>
    <cellStyle name="Comma 2 2 4 3 2 6" xfId="29147"/>
    <cellStyle name="Comma 2 2 4 3 3" xfId="1136"/>
    <cellStyle name="Comma 2 2 4 3 3 2" xfId="6684"/>
    <cellStyle name="Comma 2 2 4 3 3 2 2" xfId="12843"/>
    <cellStyle name="Comma 2 2 4 3 3 2 2 2" xfId="25230"/>
    <cellStyle name="Comma 2 2 4 3 3 2 3" xfId="19110"/>
    <cellStyle name="Comma 2 2 4 3 3 3" xfId="9612"/>
    <cellStyle name="Comma 2 2 4 3 3 3 2" xfId="22015"/>
    <cellStyle name="Comma 2 2 4 3 3 4" xfId="14708"/>
    <cellStyle name="Comma 2 2 4 3 3 5" xfId="29148"/>
    <cellStyle name="Comma 2 2 4 3 4" xfId="4505"/>
    <cellStyle name="Comma 2 2 4 3 4 2" xfId="11084"/>
    <cellStyle name="Comma 2 2 4 3 4 2 2" xfId="23472"/>
    <cellStyle name="Comma 2 2 4 3 4 3" xfId="16937"/>
    <cellStyle name="Comma 2 2 4 3 4 4" xfId="29149"/>
    <cellStyle name="Comma 2 2 4 3 5" xfId="7427"/>
    <cellStyle name="Comma 2 2 4 3 5 2" xfId="19843"/>
    <cellStyle name="Comma 2 2 4 3 5 3" xfId="29150"/>
    <cellStyle name="Comma 2 2 4 3 6" xfId="14080"/>
    <cellStyle name="Comma 2 2 4 3 6 2" xfId="29151"/>
    <cellStyle name="Comma 2 2 4 3 7" xfId="13724"/>
    <cellStyle name="Comma 2 2 4 3 8" xfId="29146"/>
    <cellStyle name="Comma 2 2 4 4" xfId="419"/>
    <cellStyle name="Comma 2 2 4 4 2" xfId="793"/>
    <cellStyle name="Comma 2 2 4 4 2 2" xfId="4177"/>
    <cellStyle name="Comma 2 2 4 4 2 2 2" xfId="7237"/>
    <cellStyle name="Comma 2 2 4 4 2 2 2 2" xfId="13395"/>
    <cellStyle name="Comma 2 2 4 4 2 2 2 2 2" xfId="25782"/>
    <cellStyle name="Comma 2 2 4 4 2 2 2 3" xfId="19662"/>
    <cellStyle name="Comma 2 2 4 4 2 2 3" xfId="10164"/>
    <cellStyle name="Comma 2 2 4 4 2 2 3 2" xfId="22567"/>
    <cellStyle name="Comma 2 2 4 4 2 2 4" xfId="16748"/>
    <cellStyle name="Comma 2 2 4 4 2 3" xfId="6552"/>
    <cellStyle name="Comma 2 2 4 4 2 3 2" xfId="12711"/>
    <cellStyle name="Comma 2 2 4 4 2 3 2 2" xfId="25098"/>
    <cellStyle name="Comma 2 2 4 4 2 3 3" xfId="18978"/>
    <cellStyle name="Comma 2 2 4 4 2 4" xfId="9480"/>
    <cellStyle name="Comma 2 2 4 4 2 4 2" xfId="21883"/>
    <cellStyle name="Comma 2 2 4 4 2 5" xfId="14523"/>
    <cellStyle name="Comma 2 2 4 4 2 6" xfId="29153"/>
    <cellStyle name="Comma 2 2 4 4 3" xfId="1137"/>
    <cellStyle name="Comma 2 2 4 4 3 2" xfId="6685"/>
    <cellStyle name="Comma 2 2 4 4 3 2 2" xfId="12844"/>
    <cellStyle name="Comma 2 2 4 4 3 2 2 2" xfId="25231"/>
    <cellStyle name="Comma 2 2 4 4 3 2 3" xfId="19111"/>
    <cellStyle name="Comma 2 2 4 4 3 3" xfId="9613"/>
    <cellStyle name="Comma 2 2 4 4 3 3 2" xfId="22016"/>
    <cellStyle name="Comma 2 2 4 4 3 4" xfId="14709"/>
    <cellStyle name="Comma 2 2 4 4 3 5" xfId="29154"/>
    <cellStyle name="Comma 2 2 4 4 4" xfId="4506"/>
    <cellStyle name="Comma 2 2 4 4 4 2" xfId="11085"/>
    <cellStyle name="Comma 2 2 4 4 4 2 2" xfId="23473"/>
    <cellStyle name="Comma 2 2 4 4 4 3" xfId="16938"/>
    <cellStyle name="Comma 2 2 4 4 4 4" xfId="29155"/>
    <cellStyle name="Comma 2 2 4 4 5" xfId="7428"/>
    <cellStyle name="Comma 2 2 4 4 5 2" xfId="19844"/>
    <cellStyle name="Comma 2 2 4 4 5 3" xfId="29156"/>
    <cellStyle name="Comma 2 2 4 4 6" xfId="14168"/>
    <cellStyle name="Comma 2 2 4 4 7" xfId="29152"/>
    <cellStyle name="Comma 2 2 4 5" xfId="528"/>
    <cellStyle name="Comma 2 2 4 5 2" xfId="1138"/>
    <cellStyle name="Comma 2 2 4 5 2 2" xfId="6686"/>
    <cellStyle name="Comma 2 2 4 5 2 2 2" xfId="12845"/>
    <cellStyle name="Comma 2 2 4 5 2 2 2 2" xfId="25232"/>
    <cellStyle name="Comma 2 2 4 5 2 2 3" xfId="19112"/>
    <cellStyle name="Comma 2 2 4 5 2 3" xfId="9614"/>
    <cellStyle name="Comma 2 2 4 5 2 3 2" xfId="22017"/>
    <cellStyle name="Comma 2 2 4 5 2 4" xfId="14710"/>
    <cellStyle name="Comma 2 2 4 5 2 5" xfId="29158"/>
    <cellStyle name="Comma 2 2 4 5 3" xfId="4507"/>
    <cellStyle name="Comma 2 2 4 5 3 2" xfId="10924"/>
    <cellStyle name="Comma 2 2 4 5 3 2 2" xfId="23325"/>
    <cellStyle name="Comma 2 2 4 5 3 3" xfId="16939"/>
    <cellStyle name="Comma 2 2 4 5 3 4" xfId="29159"/>
    <cellStyle name="Comma 2 2 4 5 4" xfId="7429"/>
    <cellStyle name="Comma 2 2 4 5 4 2" xfId="19845"/>
    <cellStyle name="Comma 2 2 4 5 4 3" xfId="29160"/>
    <cellStyle name="Comma 2 2 4 5 5" xfId="14259"/>
    <cellStyle name="Comma 2 2 4 5 5 2" xfId="29161"/>
    <cellStyle name="Comma 2 2 4 5 6" xfId="29157"/>
    <cellStyle name="Comma 2 2 4 6" xfId="1139"/>
    <cellStyle name="Comma 2 2 4 6 2" xfId="4508"/>
    <cellStyle name="Comma 2 2 4 6 2 2" xfId="11086"/>
    <cellStyle name="Comma 2 2 4 6 2 2 2" xfId="23474"/>
    <cellStyle name="Comma 2 2 4 6 2 3" xfId="16940"/>
    <cellStyle name="Comma 2 2 4 6 3" xfId="7430"/>
    <cellStyle name="Comma 2 2 4 6 3 2" xfId="19846"/>
    <cellStyle name="Comma 2 2 4 6 4" xfId="14711"/>
    <cellStyle name="Comma 2 2 4 6 5" xfId="29162"/>
    <cellStyle name="Comma 2 2 4 7" xfId="1131"/>
    <cellStyle name="Comma 2 2 4 7 2" xfId="6681"/>
    <cellStyle name="Comma 2 2 4 7 2 2" xfId="12840"/>
    <cellStyle name="Comma 2 2 4 7 2 2 2" xfId="25227"/>
    <cellStyle name="Comma 2 2 4 7 2 3" xfId="19107"/>
    <cellStyle name="Comma 2 2 4 7 3" xfId="9609"/>
    <cellStyle name="Comma 2 2 4 7 3 2" xfId="22012"/>
    <cellStyle name="Comma 2 2 4 7 4" xfId="14703"/>
    <cellStyle name="Comma 2 2 4 7 5" xfId="29163"/>
    <cellStyle name="Comma 2 2 4 8" xfId="4500"/>
    <cellStyle name="Comma 2 2 4 8 2" xfId="11081"/>
    <cellStyle name="Comma 2 2 4 8 2 2" xfId="23469"/>
    <cellStyle name="Comma 2 2 4 8 3" xfId="16932"/>
    <cellStyle name="Comma 2 2 4 8 4" xfId="29164"/>
    <cellStyle name="Comma 2 2 4 9" xfId="7422"/>
    <cellStyle name="Comma 2 2 4 9 2" xfId="19838"/>
    <cellStyle name="Comma 2 2 4 9 3" xfId="29165"/>
    <cellStyle name="Comma 2 2 5" xfId="197"/>
    <cellStyle name="Comma 2 2 5 10" xfId="29166"/>
    <cellStyle name="Comma 2 2 5 2" xfId="573"/>
    <cellStyle name="Comma 2 2 5 2 2" xfId="1141"/>
    <cellStyle name="Comma 2 2 5 2 2 2" xfId="6688"/>
    <cellStyle name="Comma 2 2 5 2 2 2 2" xfId="12847"/>
    <cellStyle name="Comma 2 2 5 2 2 2 2 2" xfId="25234"/>
    <cellStyle name="Comma 2 2 5 2 2 2 3" xfId="19114"/>
    <cellStyle name="Comma 2 2 5 2 2 3" xfId="9616"/>
    <cellStyle name="Comma 2 2 5 2 2 3 2" xfId="22019"/>
    <cellStyle name="Comma 2 2 5 2 2 4" xfId="14713"/>
    <cellStyle name="Comma 2 2 5 2 2 5" xfId="29168"/>
    <cellStyle name="Comma 2 2 5 2 3" xfId="4510"/>
    <cellStyle name="Comma 2 2 5 2 3 2" xfId="10595"/>
    <cellStyle name="Comma 2 2 5 2 3 2 2" xfId="22996"/>
    <cellStyle name="Comma 2 2 5 2 3 3" xfId="16942"/>
    <cellStyle name="Comma 2 2 5 2 3 4" xfId="29169"/>
    <cellStyle name="Comma 2 2 5 2 4" xfId="7432"/>
    <cellStyle name="Comma 2 2 5 2 4 2" xfId="19848"/>
    <cellStyle name="Comma 2 2 5 2 4 3" xfId="29170"/>
    <cellStyle name="Comma 2 2 5 2 5" xfId="14303"/>
    <cellStyle name="Comma 2 2 5 2 5 2" xfId="29171"/>
    <cellStyle name="Comma 2 2 5 2 6" xfId="13768"/>
    <cellStyle name="Comma 2 2 5 2 6 2" xfId="29172"/>
    <cellStyle name="Comma 2 2 5 2 7" xfId="29167"/>
    <cellStyle name="Comma 2 2 5 3" xfId="1142"/>
    <cellStyle name="Comma 2 2 5 3 2" xfId="4511"/>
    <cellStyle name="Comma 2 2 5 3 2 2" xfId="10391"/>
    <cellStyle name="Comma 2 2 5 3 2 2 2" xfId="22792"/>
    <cellStyle name="Comma 2 2 5 3 2 3" xfId="16943"/>
    <cellStyle name="Comma 2 2 5 3 2 4" xfId="29174"/>
    <cellStyle name="Comma 2 2 5 3 3" xfId="10782"/>
    <cellStyle name="Comma 2 2 5 3 3 2" xfId="23183"/>
    <cellStyle name="Comma 2 2 5 3 3 3" xfId="29175"/>
    <cellStyle name="Comma 2 2 5 3 4" xfId="7433"/>
    <cellStyle name="Comma 2 2 5 3 4 2" xfId="19849"/>
    <cellStyle name="Comma 2 2 5 3 4 3" xfId="29176"/>
    <cellStyle name="Comma 2 2 5 3 5" xfId="14714"/>
    <cellStyle name="Comma 2 2 5 3 5 2" xfId="29177"/>
    <cellStyle name="Comma 2 2 5 3 6" xfId="29173"/>
    <cellStyle name="Comma 2 2 5 4" xfId="1143"/>
    <cellStyle name="Comma 2 2 5 4 2" xfId="4512"/>
    <cellStyle name="Comma 2 2 5 4 2 2" xfId="11088"/>
    <cellStyle name="Comma 2 2 5 4 2 2 2" xfId="23476"/>
    <cellStyle name="Comma 2 2 5 4 2 3" xfId="16944"/>
    <cellStyle name="Comma 2 2 5 4 3" xfId="7434"/>
    <cellStyle name="Comma 2 2 5 4 3 2" xfId="19850"/>
    <cellStyle name="Comma 2 2 5 4 4" xfId="14715"/>
    <cellStyle name="Comma 2 2 5 4 5" xfId="29178"/>
    <cellStyle name="Comma 2 2 5 5" xfId="1140"/>
    <cellStyle name="Comma 2 2 5 5 2" xfId="6687"/>
    <cellStyle name="Comma 2 2 5 5 2 2" xfId="12846"/>
    <cellStyle name="Comma 2 2 5 5 2 2 2" xfId="25233"/>
    <cellStyle name="Comma 2 2 5 5 2 3" xfId="19113"/>
    <cellStyle name="Comma 2 2 5 5 3" xfId="9615"/>
    <cellStyle name="Comma 2 2 5 5 3 2" xfId="22018"/>
    <cellStyle name="Comma 2 2 5 5 4" xfId="14712"/>
    <cellStyle name="Comma 2 2 5 5 5" xfId="29179"/>
    <cellStyle name="Comma 2 2 5 6" xfId="4509"/>
    <cellStyle name="Comma 2 2 5 6 2" xfId="11087"/>
    <cellStyle name="Comma 2 2 5 6 2 2" xfId="23475"/>
    <cellStyle name="Comma 2 2 5 6 3" xfId="16941"/>
    <cellStyle name="Comma 2 2 5 6 4" xfId="29180"/>
    <cellStyle name="Comma 2 2 5 7" xfId="7431"/>
    <cellStyle name="Comma 2 2 5 7 2" xfId="19847"/>
    <cellStyle name="Comma 2 2 5 7 3" xfId="29181"/>
    <cellStyle name="Comma 2 2 5 8" xfId="13948"/>
    <cellStyle name="Comma 2 2 5 8 2" xfId="29182"/>
    <cellStyle name="Comma 2 2 5 9" xfId="13590"/>
    <cellStyle name="Comma 2 2 6" xfId="287"/>
    <cellStyle name="Comma 2 2 6 2" xfId="661"/>
    <cellStyle name="Comma 2 2 6 2 2" xfId="4054"/>
    <cellStyle name="Comma 2 2 6 2 2 2" xfId="7122"/>
    <cellStyle name="Comma 2 2 6 2 2 2 2" xfId="13280"/>
    <cellStyle name="Comma 2 2 6 2 2 2 2 2" xfId="25667"/>
    <cellStyle name="Comma 2 2 6 2 2 2 3" xfId="19547"/>
    <cellStyle name="Comma 2 2 6 2 2 3" xfId="10049"/>
    <cellStyle name="Comma 2 2 6 2 2 3 2" xfId="22452"/>
    <cellStyle name="Comma 2 2 6 2 2 4" xfId="16625"/>
    <cellStyle name="Comma 2 2 6 2 3" xfId="6429"/>
    <cellStyle name="Comma 2 2 6 2 3 2" xfId="12588"/>
    <cellStyle name="Comma 2 2 6 2 3 2 2" xfId="24975"/>
    <cellStyle name="Comma 2 2 6 2 3 3" xfId="18855"/>
    <cellStyle name="Comma 2 2 6 2 4" xfId="9357"/>
    <cellStyle name="Comma 2 2 6 2 4 2" xfId="21760"/>
    <cellStyle name="Comma 2 2 6 2 5" xfId="14391"/>
    <cellStyle name="Comma 2 2 6 2 6" xfId="29184"/>
    <cellStyle name="Comma 2 2 6 3" xfId="1144"/>
    <cellStyle name="Comma 2 2 6 3 2" xfId="6689"/>
    <cellStyle name="Comma 2 2 6 3 2 2" xfId="12848"/>
    <cellStyle name="Comma 2 2 6 3 2 2 2" xfId="25235"/>
    <cellStyle name="Comma 2 2 6 3 2 3" xfId="19115"/>
    <cellStyle name="Comma 2 2 6 3 3" xfId="9617"/>
    <cellStyle name="Comma 2 2 6 3 3 2" xfId="22020"/>
    <cellStyle name="Comma 2 2 6 3 4" xfId="14716"/>
    <cellStyle name="Comma 2 2 6 3 5" xfId="29185"/>
    <cellStyle name="Comma 2 2 6 4" xfId="4513"/>
    <cellStyle name="Comma 2 2 6 4 2" xfId="11089"/>
    <cellStyle name="Comma 2 2 6 4 2 2" xfId="23477"/>
    <cellStyle name="Comma 2 2 6 4 3" xfId="16945"/>
    <cellStyle name="Comma 2 2 6 4 4" xfId="29186"/>
    <cellStyle name="Comma 2 2 6 5" xfId="7435"/>
    <cellStyle name="Comma 2 2 6 5 2" xfId="19851"/>
    <cellStyle name="Comma 2 2 6 5 3" xfId="29187"/>
    <cellStyle name="Comma 2 2 6 6" xfId="14036"/>
    <cellStyle name="Comma 2 2 6 6 2" xfId="29188"/>
    <cellStyle name="Comma 2 2 6 7" xfId="13680"/>
    <cellStyle name="Comma 2 2 6 8" xfId="29183"/>
    <cellStyle name="Comma 2 2 7" xfId="375"/>
    <cellStyle name="Comma 2 2 7 2" xfId="749"/>
    <cellStyle name="Comma 2 2 7 2 2" xfId="3991"/>
    <cellStyle name="Comma 2 2 7 2 2 2" xfId="7117"/>
    <cellStyle name="Comma 2 2 7 2 2 2 2" xfId="13275"/>
    <cellStyle name="Comma 2 2 7 2 2 2 2 2" xfId="25662"/>
    <cellStyle name="Comma 2 2 7 2 2 2 3" xfId="19542"/>
    <cellStyle name="Comma 2 2 7 2 2 3" xfId="10044"/>
    <cellStyle name="Comma 2 2 7 2 2 3 2" xfId="22447"/>
    <cellStyle name="Comma 2 2 7 2 2 4" xfId="16603"/>
    <cellStyle name="Comma 2 2 7 2 3" xfId="6406"/>
    <cellStyle name="Comma 2 2 7 2 3 2" xfId="12566"/>
    <cellStyle name="Comma 2 2 7 2 3 2 2" xfId="24953"/>
    <cellStyle name="Comma 2 2 7 2 3 3" xfId="18833"/>
    <cellStyle name="Comma 2 2 7 2 4" xfId="9334"/>
    <cellStyle name="Comma 2 2 7 2 4 2" xfId="21738"/>
    <cellStyle name="Comma 2 2 7 2 5" xfId="14479"/>
    <cellStyle name="Comma 2 2 7 3" xfId="3603"/>
    <cellStyle name="Comma 2 2 7 3 2" xfId="28304"/>
    <cellStyle name="Comma 2 2 7 3 3" xfId="27628"/>
    <cellStyle name="Comma 2 2 7 4" xfId="14124"/>
    <cellStyle name="Comma 2 2 7 5" xfId="29189"/>
    <cellStyle name="Comma 2 2 8" xfId="484"/>
    <cellStyle name="Comma 2 2 8 2" xfId="3997"/>
    <cellStyle name="Comma 2 2 8 2 2" xfId="7119"/>
    <cellStyle name="Comma 2 2 8 2 2 2" xfId="13277"/>
    <cellStyle name="Comma 2 2 8 2 2 2 2" xfId="25664"/>
    <cellStyle name="Comma 2 2 8 2 2 3" xfId="19544"/>
    <cellStyle name="Comma 2 2 8 2 3" xfId="10046"/>
    <cellStyle name="Comma 2 2 8 2 3 2" xfId="22449"/>
    <cellStyle name="Comma 2 2 8 2 4" xfId="16605"/>
    <cellStyle name="Comma 2 2 8 3" xfId="6408"/>
    <cellStyle name="Comma 2 2 8 3 2" xfId="12568"/>
    <cellStyle name="Comma 2 2 8 3 2 2" xfId="24955"/>
    <cellStyle name="Comma 2 2 8 3 3" xfId="18835"/>
    <cellStyle name="Comma 2 2 8 4" xfId="9337"/>
    <cellStyle name="Comma 2 2 8 4 2" xfId="21740"/>
    <cellStyle name="Comma 2 2 8 5" xfId="14215"/>
    <cellStyle name="Comma 2 2 9" xfId="3999"/>
    <cellStyle name="Comma 2 2 9 2" xfId="6410"/>
    <cellStyle name="Comma 2 2 9 2 2" xfId="12570"/>
    <cellStyle name="Comma 2 2 9 2 2 2" xfId="24957"/>
    <cellStyle name="Comma 2 2 9 2 3" xfId="18837"/>
    <cellStyle name="Comma 2 2 9 3" xfId="9339"/>
    <cellStyle name="Comma 2 2 9 3 2" xfId="21742"/>
    <cellStyle name="Comma 2 2 9 4" xfId="16607"/>
    <cellStyle name="Comma 2 2_Prices" xfId="1145"/>
    <cellStyle name="Comma 2 3" xfId="58"/>
    <cellStyle name="Comma 2 3 10" xfId="1146"/>
    <cellStyle name="Comma 2 3 10 2" xfId="4514"/>
    <cellStyle name="Comma 2 3 10 2 2" xfId="11090"/>
    <cellStyle name="Comma 2 3 10 2 2 2" xfId="23478"/>
    <cellStyle name="Comma 2 3 10 2 3" xfId="16946"/>
    <cellStyle name="Comma 2 3 10 3" xfId="7436"/>
    <cellStyle name="Comma 2 3 10 3 2" xfId="19852"/>
    <cellStyle name="Comma 2 3 10 4" xfId="14717"/>
    <cellStyle name="Comma 2 3 11" xfId="1147"/>
    <cellStyle name="Comma 2 3 11 2" xfId="4515"/>
    <cellStyle name="Comma 2 3 11 2 2" xfId="11091"/>
    <cellStyle name="Comma 2 3 11 2 2 2" xfId="23479"/>
    <cellStyle name="Comma 2 3 11 2 3" xfId="16947"/>
    <cellStyle name="Comma 2 3 11 3" xfId="7437"/>
    <cellStyle name="Comma 2 3 11 3 2" xfId="19853"/>
    <cellStyle name="Comma 2 3 11 4" xfId="14718"/>
    <cellStyle name="Comma 2 3 12" xfId="1148"/>
    <cellStyle name="Comma 2 3 12 2" xfId="4516"/>
    <cellStyle name="Comma 2 3 12 2 2" xfId="11092"/>
    <cellStyle name="Comma 2 3 12 2 2 2" xfId="23480"/>
    <cellStyle name="Comma 2 3 12 2 3" xfId="16948"/>
    <cellStyle name="Comma 2 3 12 3" xfId="7438"/>
    <cellStyle name="Comma 2 3 12 3 2" xfId="19854"/>
    <cellStyle name="Comma 2 3 12 4" xfId="14719"/>
    <cellStyle name="Comma 2 3 13" xfId="1149"/>
    <cellStyle name="Comma 2 3 13 2" xfId="4517"/>
    <cellStyle name="Comma 2 3 13 2 2" xfId="11093"/>
    <cellStyle name="Comma 2 3 13 2 2 2" xfId="23481"/>
    <cellStyle name="Comma 2 3 13 2 3" xfId="16949"/>
    <cellStyle name="Comma 2 3 13 3" xfId="7439"/>
    <cellStyle name="Comma 2 3 13 3 2" xfId="19855"/>
    <cellStyle name="Comma 2 3 13 4" xfId="14720"/>
    <cellStyle name="Comma 2 3 14" xfId="1150"/>
    <cellStyle name="Comma 2 3 14 2" xfId="4518"/>
    <cellStyle name="Comma 2 3 14 2 2" xfId="11094"/>
    <cellStyle name="Comma 2 3 14 2 2 2" xfId="23482"/>
    <cellStyle name="Comma 2 3 14 2 3" xfId="16950"/>
    <cellStyle name="Comma 2 3 14 3" xfId="7440"/>
    <cellStyle name="Comma 2 3 14 3 2" xfId="19856"/>
    <cellStyle name="Comma 2 3 14 4" xfId="14721"/>
    <cellStyle name="Comma 2 3 15" xfId="1151"/>
    <cellStyle name="Comma 2 3 15 2" xfId="4519"/>
    <cellStyle name="Comma 2 3 15 2 2" xfId="11095"/>
    <cellStyle name="Comma 2 3 15 2 2 2" xfId="23483"/>
    <cellStyle name="Comma 2 3 15 2 3" xfId="16951"/>
    <cellStyle name="Comma 2 3 15 3" xfId="7441"/>
    <cellStyle name="Comma 2 3 15 3 2" xfId="19857"/>
    <cellStyle name="Comma 2 3 15 4" xfId="14722"/>
    <cellStyle name="Comma 2 3 16" xfId="29190"/>
    <cellStyle name="Comma 2 3 2" xfId="1152"/>
    <cellStyle name="Comma 2 3 2 2" xfId="4520"/>
    <cellStyle name="Comma 2 3 2 2 2" xfId="10234"/>
    <cellStyle name="Comma 2 3 2 2 2 2" xfId="22635"/>
    <cellStyle name="Comma 2 3 2 2 3" xfId="16952"/>
    <cellStyle name="Comma 2 3 2 2 4" xfId="29192"/>
    <cellStyle name="Comma 2 3 2 3" xfId="10529"/>
    <cellStyle name="Comma 2 3 2 3 2" xfId="22930"/>
    <cellStyle name="Comma 2 3 2 3 3" xfId="29193"/>
    <cellStyle name="Comma 2 3 2 4" xfId="7442"/>
    <cellStyle name="Comma 2 3 2 4 2" xfId="19858"/>
    <cellStyle name="Comma 2 3 2 4 3" xfId="29194"/>
    <cellStyle name="Comma 2 3 2 5" xfId="14723"/>
    <cellStyle name="Comma 2 3 2 5 2" xfId="29195"/>
    <cellStyle name="Comma 2 3 2 6" xfId="29191"/>
    <cellStyle name="Comma 2 3 3" xfId="1153"/>
    <cellStyle name="Comma 2 3 3 2" xfId="4521"/>
    <cellStyle name="Comma 2 3 3 2 2" xfId="10326"/>
    <cellStyle name="Comma 2 3 3 2 2 2" xfId="22727"/>
    <cellStyle name="Comma 2 3 3 2 3" xfId="16953"/>
    <cellStyle name="Comma 2 3 3 2 4" xfId="29197"/>
    <cellStyle name="Comma 2 3 3 3" xfId="10715"/>
    <cellStyle name="Comma 2 3 3 3 2" xfId="23116"/>
    <cellStyle name="Comma 2 3 3 3 3" xfId="29198"/>
    <cellStyle name="Comma 2 3 3 4" xfId="7443"/>
    <cellStyle name="Comma 2 3 3 4 2" xfId="19859"/>
    <cellStyle name="Comma 2 3 3 4 3" xfId="29199"/>
    <cellStyle name="Comma 2 3 3 5" xfId="14724"/>
    <cellStyle name="Comma 2 3 3 5 2" xfId="29200"/>
    <cellStyle name="Comma 2 3 3 6" xfId="29196"/>
    <cellStyle name="Comma 2 3 4" xfId="1154"/>
    <cellStyle name="Comma 2 3 4 2" xfId="3536"/>
    <cellStyle name="Comma 2 3 4 3" xfId="4522"/>
    <cellStyle name="Comma 2 3 4 3 2" xfId="11096"/>
    <cellStyle name="Comma 2 3 4 3 2 2" xfId="23484"/>
    <cellStyle name="Comma 2 3 4 3 3" xfId="16954"/>
    <cellStyle name="Comma 2 3 4 4" xfId="7444"/>
    <cellStyle name="Comma 2 3 4 4 2" xfId="19860"/>
    <cellStyle name="Comma 2 3 4 5" xfId="14725"/>
    <cellStyle name="Comma 2 3 4 6" xfId="29201"/>
    <cellStyle name="Comma 2 3 5" xfId="1155"/>
    <cellStyle name="Comma 2 3 5 2" xfId="4523"/>
    <cellStyle name="Comma 2 3 5 2 2" xfId="11097"/>
    <cellStyle name="Comma 2 3 5 2 2 2" xfId="23485"/>
    <cellStyle name="Comma 2 3 5 2 3" xfId="16955"/>
    <cellStyle name="Comma 2 3 5 3" xfId="7445"/>
    <cellStyle name="Comma 2 3 5 3 2" xfId="19861"/>
    <cellStyle name="Comma 2 3 5 4" xfId="14726"/>
    <cellStyle name="Comma 2 3 5 5" xfId="29202"/>
    <cellStyle name="Comma 2 3 6" xfId="1156"/>
    <cellStyle name="Comma 2 3 6 2" xfId="4524"/>
    <cellStyle name="Comma 2 3 6 2 2" xfId="11098"/>
    <cellStyle name="Comma 2 3 6 2 2 2" xfId="23486"/>
    <cellStyle name="Comma 2 3 6 2 3" xfId="16956"/>
    <cellStyle name="Comma 2 3 6 3" xfId="7446"/>
    <cellStyle name="Comma 2 3 6 3 2" xfId="19862"/>
    <cellStyle name="Comma 2 3 6 4" xfId="14727"/>
    <cellStyle name="Comma 2 3 6 5" xfId="29203"/>
    <cellStyle name="Comma 2 3 7" xfId="1157"/>
    <cellStyle name="Comma 2 3 7 2" xfId="4525"/>
    <cellStyle name="Comma 2 3 7 2 2" xfId="11099"/>
    <cellStyle name="Comma 2 3 7 2 2 2" xfId="23487"/>
    <cellStyle name="Comma 2 3 7 2 3" xfId="16957"/>
    <cellStyle name="Comma 2 3 7 3" xfId="7447"/>
    <cellStyle name="Comma 2 3 7 3 2" xfId="19863"/>
    <cellStyle name="Comma 2 3 7 4" xfId="14728"/>
    <cellStyle name="Comma 2 3 7 5" xfId="29204"/>
    <cellStyle name="Comma 2 3 8" xfId="1158"/>
    <cellStyle name="Comma 2 3 8 2" xfId="4526"/>
    <cellStyle name="Comma 2 3 8 2 2" xfId="11100"/>
    <cellStyle name="Comma 2 3 8 2 2 2" xfId="23488"/>
    <cellStyle name="Comma 2 3 8 2 3" xfId="16958"/>
    <cellStyle name="Comma 2 3 8 3" xfId="7448"/>
    <cellStyle name="Comma 2 3 8 3 2" xfId="19864"/>
    <cellStyle name="Comma 2 3 8 4" xfId="14729"/>
    <cellStyle name="Comma 2 3 8 5" xfId="26113"/>
    <cellStyle name="Comma 2 3 8 6" xfId="29205"/>
    <cellStyle name="Comma 2 3 9" xfId="1159"/>
    <cellStyle name="Comma 2 3 9 2" xfId="4527"/>
    <cellStyle name="Comma 2 3 9 2 2" xfId="11101"/>
    <cellStyle name="Comma 2 3 9 2 2 2" xfId="23489"/>
    <cellStyle name="Comma 2 3 9 2 3" xfId="16959"/>
    <cellStyle name="Comma 2 3 9 3" xfId="7449"/>
    <cellStyle name="Comma 2 3 9 3 2" xfId="19865"/>
    <cellStyle name="Comma 2 3 9 4" xfId="14730"/>
    <cellStyle name="Comma 2 3_Alumina Prices" xfId="1160"/>
    <cellStyle name="Comma 2 4" xfId="110"/>
    <cellStyle name="Comma 2 4 10" xfId="4005"/>
    <cellStyle name="Comma 2 4 10 2" xfId="6416"/>
    <cellStyle name="Comma 2 4 10 2 2" xfId="12576"/>
    <cellStyle name="Comma 2 4 10 2 2 2" xfId="24963"/>
    <cellStyle name="Comma 2 4 10 2 3" xfId="18843"/>
    <cellStyle name="Comma 2 4 10 3" xfId="9345"/>
    <cellStyle name="Comma 2 4 10 3 2" xfId="21748"/>
    <cellStyle name="Comma 2 4 10 4" xfId="16613"/>
    <cellStyle name="Comma 2 4 10 5" xfId="29207"/>
    <cellStyle name="Comma 2 4 11" xfId="924"/>
    <cellStyle name="Comma 2 4 11 2" xfId="6614"/>
    <cellStyle name="Comma 2 4 11 2 2" xfId="12773"/>
    <cellStyle name="Comma 2 4 11 2 2 2" xfId="25160"/>
    <cellStyle name="Comma 2 4 11 2 3" xfId="19040"/>
    <cellStyle name="Comma 2 4 11 3" xfId="9542"/>
    <cellStyle name="Comma 2 4 11 3 2" xfId="21945"/>
    <cellStyle name="Comma 2 4 11 4" xfId="14593"/>
    <cellStyle name="Comma 2 4 11 5" xfId="29208"/>
    <cellStyle name="Comma 2 4 12" xfId="4385"/>
    <cellStyle name="Comma 2 4 12 2" xfId="11002"/>
    <cellStyle name="Comma 2 4 12 2 2" xfId="23390"/>
    <cellStyle name="Comma 2 4 12 3" xfId="16822"/>
    <cellStyle name="Comma 2 4 12 4" xfId="29209"/>
    <cellStyle name="Comma 2 4 13" xfId="7308"/>
    <cellStyle name="Comma 2 4 13 2" xfId="19728"/>
    <cellStyle name="Comma 2 4 13 3" xfId="29210"/>
    <cellStyle name="Comma 2 4 14" xfId="13863"/>
    <cellStyle name="Comma 2 4 15" xfId="13506"/>
    <cellStyle name="Comma 2 4 16" xfId="29206"/>
    <cellStyle name="Comma 2 4 2" xfId="123"/>
    <cellStyle name="Comma 2 4 2 10" xfId="4528"/>
    <cellStyle name="Comma 2 4 2 10 2" xfId="11102"/>
    <cellStyle name="Comma 2 4 2 10 2 2" xfId="23490"/>
    <cellStyle name="Comma 2 4 2 10 3" xfId="16960"/>
    <cellStyle name="Comma 2 4 2 10 4" xfId="29212"/>
    <cellStyle name="Comma 2 4 2 11" xfId="7450"/>
    <cellStyle name="Comma 2 4 2 11 2" xfId="19866"/>
    <cellStyle name="Comma 2 4 2 11 3" xfId="29213"/>
    <cellStyle name="Comma 2 4 2 12" xfId="13876"/>
    <cellStyle name="Comma 2 4 2 12 2" xfId="29214"/>
    <cellStyle name="Comma 2 4 2 13" xfId="13519"/>
    <cellStyle name="Comma 2 4 2 14" xfId="29211"/>
    <cellStyle name="Comma 2 4 2 2" xfId="145"/>
    <cellStyle name="Comma 2 4 2 2 10" xfId="7451"/>
    <cellStyle name="Comma 2 4 2 2 10 2" xfId="19867"/>
    <cellStyle name="Comma 2 4 2 2 10 3" xfId="29216"/>
    <cellStyle name="Comma 2 4 2 2 11" xfId="13898"/>
    <cellStyle name="Comma 2 4 2 2 11 2" xfId="29217"/>
    <cellStyle name="Comma 2 4 2 2 12" xfId="13541"/>
    <cellStyle name="Comma 2 4 2 2 13" xfId="29215"/>
    <cellStyle name="Comma 2 4 2 2 2" xfId="189"/>
    <cellStyle name="Comma 2 4 2 2 2 10" xfId="13942"/>
    <cellStyle name="Comma 2 4 2 2 2 10 2" xfId="29219"/>
    <cellStyle name="Comma 2 4 2 2 2 11" xfId="13585"/>
    <cellStyle name="Comma 2 4 2 2 2 12" xfId="29218"/>
    <cellStyle name="Comma 2 4 2 2 2 2" xfId="280"/>
    <cellStyle name="Comma 2 4 2 2 2 2 10" xfId="29220"/>
    <cellStyle name="Comma 2 4 2 2 2 2 2" xfId="656"/>
    <cellStyle name="Comma 2 4 2 2 2 2 2 2" xfId="1165"/>
    <cellStyle name="Comma 2 4 2 2 2 2 2 2 2" xfId="6694"/>
    <cellStyle name="Comma 2 4 2 2 2 2 2 2 2 2" xfId="12853"/>
    <cellStyle name="Comma 2 4 2 2 2 2 2 2 2 2 2" xfId="25240"/>
    <cellStyle name="Comma 2 4 2 2 2 2 2 2 2 3" xfId="19120"/>
    <cellStyle name="Comma 2 4 2 2 2 2 2 2 3" xfId="9622"/>
    <cellStyle name="Comma 2 4 2 2 2 2 2 2 3 2" xfId="22025"/>
    <cellStyle name="Comma 2 4 2 2 2 2 2 2 4" xfId="14735"/>
    <cellStyle name="Comma 2 4 2 2 2 2 2 2 5" xfId="29222"/>
    <cellStyle name="Comma 2 4 2 2 2 2 2 3" xfId="4532"/>
    <cellStyle name="Comma 2 4 2 2 2 2 2 3 2" xfId="10596"/>
    <cellStyle name="Comma 2 4 2 2 2 2 2 3 2 2" xfId="22997"/>
    <cellStyle name="Comma 2 4 2 2 2 2 2 3 3" xfId="16964"/>
    <cellStyle name="Comma 2 4 2 2 2 2 2 3 4" xfId="29223"/>
    <cellStyle name="Comma 2 4 2 2 2 2 2 4" xfId="7454"/>
    <cellStyle name="Comma 2 4 2 2 2 2 2 4 2" xfId="19870"/>
    <cellStyle name="Comma 2 4 2 2 2 2 2 4 3" xfId="29224"/>
    <cellStyle name="Comma 2 4 2 2 2 2 2 5" xfId="14386"/>
    <cellStyle name="Comma 2 4 2 2 2 2 2 5 2" xfId="29225"/>
    <cellStyle name="Comma 2 4 2 2 2 2 2 6" xfId="13851"/>
    <cellStyle name="Comma 2 4 2 2 2 2 2 6 2" xfId="29226"/>
    <cellStyle name="Comma 2 4 2 2 2 2 2 7" xfId="29221"/>
    <cellStyle name="Comma 2 4 2 2 2 2 3" xfId="1166"/>
    <cellStyle name="Comma 2 4 2 2 2 2 3 2" xfId="4533"/>
    <cellStyle name="Comma 2 4 2 2 2 2 3 2 2" xfId="10392"/>
    <cellStyle name="Comma 2 4 2 2 2 2 3 2 2 2" xfId="22793"/>
    <cellStyle name="Comma 2 4 2 2 2 2 3 2 3" xfId="16965"/>
    <cellStyle name="Comma 2 4 2 2 2 2 3 2 4" xfId="29228"/>
    <cellStyle name="Comma 2 4 2 2 2 2 3 3" xfId="10783"/>
    <cellStyle name="Comma 2 4 2 2 2 2 3 3 2" xfId="23184"/>
    <cellStyle name="Comma 2 4 2 2 2 2 3 3 3" xfId="29229"/>
    <cellStyle name="Comma 2 4 2 2 2 2 3 4" xfId="7455"/>
    <cellStyle name="Comma 2 4 2 2 2 2 3 4 2" xfId="19871"/>
    <cellStyle name="Comma 2 4 2 2 2 2 3 4 3" xfId="29230"/>
    <cellStyle name="Comma 2 4 2 2 2 2 3 5" xfId="14736"/>
    <cellStyle name="Comma 2 4 2 2 2 2 3 5 2" xfId="29231"/>
    <cellStyle name="Comma 2 4 2 2 2 2 3 6" xfId="29227"/>
    <cellStyle name="Comma 2 4 2 2 2 2 4" xfId="1167"/>
    <cellStyle name="Comma 2 4 2 2 2 2 4 2" xfId="4534"/>
    <cellStyle name="Comma 2 4 2 2 2 2 4 2 2" xfId="11106"/>
    <cellStyle name="Comma 2 4 2 2 2 2 4 2 2 2" xfId="23494"/>
    <cellStyle name="Comma 2 4 2 2 2 2 4 2 3" xfId="16966"/>
    <cellStyle name="Comma 2 4 2 2 2 2 4 3" xfId="7456"/>
    <cellStyle name="Comma 2 4 2 2 2 2 4 3 2" xfId="19872"/>
    <cellStyle name="Comma 2 4 2 2 2 2 4 4" xfId="14737"/>
    <cellStyle name="Comma 2 4 2 2 2 2 4 5" xfId="29232"/>
    <cellStyle name="Comma 2 4 2 2 2 2 5" xfId="1164"/>
    <cellStyle name="Comma 2 4 2 2 2 2 5 2" xfId="6693"/>
    <cellStyle name="Comma 2 4 2 2 2 2 5 2 2" xfId="12852"/>
    <cellStyle name="Comma 2 4 2 2 2 2 5 2 2 2" xfId="25239"/>
    <cellStyle name="Comma 2 4 2 2 2 2 5 2 3" xfId="19119"/>
    <cellStyle name="Comma 2 4 2 2 2 2 5 3" xfId="9621"/>
    <cellStyle name="Comma 2 4 2 2 2 2 5 3 2" xfId="22024"/>
    <cellStyle name="Comma 2 4 2 2 2 2 5 4" xfId="14734"/>
    <cellStyle name="Comma 2 4 2 2 2 2 5 5" xfId="29233"/>
    <cellStyle name="Comma 2 4 2 2 2 2 6" xfId="4531"/>
    <cellStyle name="Comma 2 4 2 2 2 2 6 2" xfId="11105"/>
    <cellStyle name="Comma 2 4 2 2 2 2 6 2 2" xfId="23493"/>
    <cellStyle name="Comma 2 4 2 2 2 2 6 3" xfId="16963"/>
    <cellStyle name="Comma 2 4 2 2 2 2 6 4" xfId="29234"/>
    <cellStyle name="Comma 2 4 2 2 2 2 7" xfId="7453"/>
    <cellStyle name="Comma 2 4 2 2 2 2 7 2" xfId="19869"/>
    <cellStyle name="Comma 2 4 2 2 2 2 7 3" xfId="29235"/>
    <cellStyle name="Comma 2 4 2 2 2 2 8" xfId="14031"/>
    <cellStyle name="Comma 2 4 2 2 2 2 8 2" xfId="29236"/>
    <cellStyle name="Comma 2 4 2 2 2 2 9" xfId="13673"/>
    <cellStyle name="Comma 2 4 2 2 2 3" xfId="370"/>
    <cellStyle name="Comma 2 4 2 2 2 3 2" xfId="744"/>
    <cellStyle name="Comma 2 4 2 2 2 3 2 2" xfId="4130"/>
    <cellStyle name="Comma 2 4 2 2 2 3 2 2 2" xfId="7194"/>
    <cellStyle name="Comma 2 4 2 2 2 3 2 2 2 2" xfId="13352"/>
    <cellStyle name="Comma 2 4 2 2 2 3 2 2 2 2 2" xfId="25739"/>
    <cellStyle name="Comma 2 4 2 2 2 3 2 2 2 3" xfId="19619"/>
    <cellStyle name="Comma 2 4 2 2 2 3 2 2 3" xfId="10121"/>
    <cellStyle name="Comma 2 4 2 2 2 3 2 2 3 2" xfId="22524"/>
    <cellStyle name="Comma 2 4 2 2 2 3 2 2 4" xfId="16701"/>
    <cellStyle name="Comma 2 4 2 2 2 3 2 3" xfId="6505"/>
    <cellStyle name="Comma 2 4 2 2 2 3 2 3 2" xfId="12664"/>
    <cellStyle name="Comma 2 4 2 2 2 3 2 3 2 2" xfId="25051"/>
    <cellStyle name="Comma 2 4 2 2 2 3 2 3 3" xfId="18931"/>
    <cellStyle name="Comma 2 4 2 2 2 3 2 4" xfId="9433"/>
    <cellStyle name="Comma 2 4 2 2 2 3 2 4 2" xfId="21836"/>
    <cellStyle name="Comma 2 4 2 2 2 3 2 5" xfId="14474"/>
    <cellStyle name="Comma 2 4 2 2 2 3 2 6" xfId="29238"/>
    <cellStyle name="Comma 2 4 2 2 2 3 3" xfId="1168"/>
    <cellStyle name="Comma 2 4 2 2 2 3 3 2" xfId="6695"/>
    <cellStyle name="Comma 2 4 2 2 2 3 3 2 2" xfId="12854"/>
    <cellStyle name="Comma 2 4 2 2 2 3 3 2 2 2" xfId="25241"/>
    <cellStyle name="Comma 2 4 2 2 2 3 3 2 3" xfId="19121"/>
    <cellStyle name="Comma 2 4 2 2 2 3 3 3" xfId="9623"/>
    <cellStyle name="Comma 2 4 2 2 2 3 3 3 2" xfId="22026"/>
    <cellStyle name="Comma 2 4 2 2 2 3 3 4" xfId="14738"/>
    <cellStyle name="Comma 2 4 2 2 2 3 3 5" xfId="29239"/>
    <cellStyle name="Comma 2 4 2 2 2 3 4" xfId="4535"/>
    <cellStyle name="Comma 2 4 2 2 2 3 4 2" xfId="11107"/>
    <cellStyle name="Comma 2 4 2 2 2 3 4 2 2" xfId="23495"/>
    <cellStyle name="Comma 2 4 2 2 2 3 4 3" xfId="16967"/>
    <cellStyle name="Comma 2 4 2 2 2 3 4 4" xfId="29240"/>
    <cellStyle name="Comma 2 4 2 2 2 3 5" xfId="7457"/>
    <cellStyle name="Comma 2 4 2 2 2 3 5 2" xfId="19873"/>
    <cellStyle name="Comma 2 4 2 2 2 3 5 3" xfId="29241"/>
    <cellStyle name="Comma 2 4 2 2 2 3 6" xfId="14119"/>
    <cellStyle name="Comma 2 4 2 2 2 3 6 2" xfId="29242"/>
    <cellStyle name="Comma 2 4 2 2 2 3 7" xfId="13763"/>
    <cellStyle name="Comma 2 4 2 2 2 3 8" xfId="29237"/>
    <cellStyle name="Comma 2 4 2 2 2 4" xfId="458"/>
    <cellStyle name="Comma 2 4 2 2 2 4 2" xfId="832"/>
    <cellStyle name="Comma 2 4 2 2 2 4 2 2" xfId="4216"/>
    <cellStyle name="Comma 2 4 2 2 2 4 2 2 2" xfId="7276"/>
    <cellStyle name="Comma 2 4 2 2 2 4 2 2 2 2" xfId="13434"/>
    <cellStyle name="Comma 2 4 2 2 2 4 2 2 2 2 2" xfId="25821"/>
    <cellStyle name="Comma 2 4 2 2 2 4 2 2 2 3" xfId="19701"/>
    <cellStyle name="Comma 2 4 2 2 2 4 2 2 3" xfId="10203"/>
    <cellStyle name="Comma 2 4 2 2 2 4 2 2 3 2" xfId="22606"/>
    <cellStyle name="Comma 2 4 2 2 2 4 2 2 4" xfId="16787"/>
    <cellStyle name="Comma 2 4 2 2 2 4 2 3" xfId="6591"/>
    <cellStyle name="Comma 2 4 2 2 2 4 2 3 2" xfId="12750"/>
    <cellStyle name="Comma 2 4 2 2 2 4 2 3 2 2" xfId="25137"/>
    <cellStyle name="Comma 2 4 2 2 2 4 2 3 3" xfId="19017"/>
    <cellStyle name="Comma 2 4 2 2 2 4 2 4" xfId="9519"/>
    <cellStyle name="Comma 2 4 2 2 2 4 2 4 2" xfId="21922"/>
    <cellStyle name="Comma 2 4 2 2 2 4 2 5" xfId="14562"/>
    <cellStyle name="Comma 2 4 2 2 2 4 2 6" xfId="29244"/>
    <cellStyle name="Comma 2 4 2 2 2 4 3" xfId="1169"/>
    <cellStyle name="Comma 2 4 2 2 2 4 3 2" xfId="6696"/>
    <cellStyle name="Comma 2 4 2 2 2 4 3 2 2" xfId="12855"/>
    <cellStyle name="Comma 2 4 2 2 2 4 3 2 2 2" xfId="25242"/>
    <cellStyle name="Comma 2 4 2 2 2 4 3 2 3" xfId="19122"/>
    <cellStyle name="Comma 2 4 2 2 2 4 3 3" xfId="9624"/>
    <cellStyle name="Comma 2 4 2 2 2 4 3 3 2" xfId="22027"/>
    <cellStyle name="Comma 2 4 2 2 2 4 3 4" xfId="14739"/>
    <cellStyle name="Comma 2 4 2 2 2 4 3 5" xfId="29245"/>
    <cellStyle name="Comma 2 4 2 2 2 4 4" xfId="4536"/>
    <cellStyle name="Comma 2 4 2 2 2 4 4 2" xfId="11108"/>
    <cellStyle name="Comma 2 4 2 2 2 4 4 2 2" xfId="23496"/>
    <cellStyle name="Comma 2 4 2 2 2 4 4 3" xfId="16968"/>
    <cellStyle name="Comma 2 4 2 2 2 4 4 4" xfId="29246"/>
    <cellStyle name="Comma 2 4 2 2 2 4 5" xfId="7458"/>
    <cellStyle name="Comma 2 4 2 2 2 4 5 2" xfId="19874"/>
    <cellStyle name="Comma 2 4 2 2 2 4 5 3" xfId="29247"/>
    <cellStyle name="Comma 2 4 2 2 2 4 6" xfId="14207"/>
    <cellStyle name="Comma 2 4 2 2 2 4 7" xfId="29243"/>
    <cellStyle name="Comma 2 4 2 2 2 5" xfId="567"/>
    <cellStyle name="Comma 2 4 2 2 2 5 2" xfId="1170"/>
    <cellStyle name="Comma 2 4 2 2 2 5 2 2" xfId="6697"/>
    <cellStyle name="Comma 2 4 2 2 2 5 2 2 2" xfId="12856"/>
    <cellStyle name="Comma 2 4 2 2 2 5 2 2 2 2" xfId="25243"/>
    <cellStyle name="Comma 2 4 2 2 2 5 2 2 3" xfId="19123"/>
    <cellStyle name="Comma 2 4 2 2 2 5 2 3" xfId="9625"/>
    <cellStyle name="Comma 2 4 2 2 2 5 2 3 2" xfId="22028"/>
    <cellStyle name="Comma 2 4 2 2 2 5 2 4" xfId="14740"/>
    <cellStyle name="Comma 2 4 2 2 2 5 2 5" xfId="29249"/>
    <cellStyle name="Comma 2 4 2 2 2 5 3" xfId="4537"/>
    <cellStyle name="Comma 2 4 2 2 2 5 3 2" xfId="10963"/>
    <cellStyle name="Comma 2 4 2 2 2 5 3 2 2" xfId="23364"/>
    <cellStyle name="Comma 2 4 2 2 2 5 3 3" xfId="16969"/>
    <cellStyle name="Comma 2 4 2 2 2 5 3 4" xfId="29250"/>
    <cellStyle name="Comma 2 4 2 2 2 5 4" xfId="7459"/>
    <cellStyle name="Comma 2 4 2 2 2 5 4 2" xfId="19875"/>
    <cellStyle name="Comma 2 4 2 2 2 5 4 3" xfId="29251"/>
    <cellStyle name="Comma 2 4 2 2 2 5 5" xfId="14298"/>
    <cellStyle name="Comma 2 4 2 2 2 5 5 2" xfId="29252"/>
    <cellStyle name="Comma 2 4 2 2 2 5 6" xfId="29248"/>
    <cellStyle name="Comma 2 4 2 2 2 6" xfId="1171"/>
    <cellStyle name="Comma 2 4 2 2 2 6 2" xfId="4538"/>
    <cellStyle name="Comma 2 4 2 2 2 6 2 2" xfId="11109"/>
    <cellStyle name="Comma 2 4 2 2 2 6 2 2 2" xfId="23497"/>
    <cellStyle name="Comma 2 4 2 2 2 6 2 3" xfId="16970"/>
    <cellStyle name="Comma 2 4 2 2 2 6 3" xfId="7460"/>
    <cellStyle name="Comma 2 4 2 2 2 6 3 2" xfId="19876"/>
    <cellStyle name="Comma 2 4 2 2 2 6 4" xfId="14741"/>
    <cellStyle name="Comma 2 4 2 2 2 6 5" xfId="29253"/>
    <cellStyle name="Comma 2 4 2 2 2 7" xfId="1163"/>
    <cellStyle name="Comma 2 4 2 2 2 7 2" xfId="6692"/>
    <cellStyle name="Comma 2 4 2 2 2 7 2 2" xfId="12851"/>
    <cellStyle name="Comma 2 4 2 2 2 7 2 2 2" xfId="25238"/>
    <cellStyle name="Comma 2 4 2 2 2 7 2 3" xfId="19118"/>
    <cellStyle name="Comma 2 4 2 2 2 7 3" xfId="9620"/>
    <cellStyle name="Comma 2 4 2 2 2 7 3 2" xfId="22023"/>
    <cellStyle name="Comma 2 4 2 2 2 7 4" xfId="14733"/>
    <cellStyle name="Comma 2 4 2 2 2 7 5" xfId="29254"/>
    <cellStyle name="Comma 2 4 2 2 2 8" xfId="4530"/>
    <cellStyle name="Comma 2 4 2 2 2 8 2" xfId="11104"/>
    <cellStyle name="Comma 2 4 2 2 2 8 2 2" xfId="23492"/>
    <cellStyle name="Comma 2 4 2 2 2 8 3" xfId="16962"/>
    <cellStyle name="Comma 2 4 2 2 2 8 4" xfId="29255"/>
    <cellStyle name="Comma 2 4 2 2 2 9" xfId="7452"/>
    <cellStyle name="Comma 2 4 2 2 2 9 2" xfId="19868"/>
    <cellStyle name="Comma 2 4 2 2 2 9 3" xfId="29256"/>
    <cellStyle name="Comma 2 4 2 2 3" xfId="236"/>
    <cellStyle name="Comma 2 4 2 2 3 10" xfId="29257"/>
    <cellStyle name="Comma 2 4 2 2 3 2" xfId="612"/>
    <cellStyle name="Comma 2 4 2 2 3 2 2" xfId="1173"/>
    <cellStyle name="Comma 2 4 2 2 3 2 2 2" xfId="6699"/>
    <cellStyle name="Comma 2 4 2 2 3 2 2 2 2" xfId="12858"/>
    <cellStyle name="Comma 2 4 2 2 3 2 2 2 2 2" xfId="25245"/>
    <cellStyle name="Comma 2 4 2 2 3 2 2 2 3" xfId="19125"/>
    <cellStyle name="Comma 2 4 2 2 3 2 2 3" xfId="9627"/>
    <cellStyle name="Comma 2 4 2 2 3 2 2 3 2" xfId="22030"/>
    <cellStyle name="Comma 2 4 2 2 3 2 2 4" xfId="14743"/>
    <cellStyle name="Comma 2 4 2 2 3 2 2 5" xfId="29259"/>
    <cellStyle name="Comma 2 4 2 2 3 2 3" xfId="4540"/>
    <cellStyle name="Comma 2 4 2 2 3 2 3 2" xfId="10597"/>
    <cellStyle name="Comma 2 4 2 2 3 2 3 2 2" xfId="22998"/>
    <cellStyle name="Comma 2 4 2 2 3 2 3 3" xfId="16972"/>
    <cellStyle name="Comma 2 4 2 2 3 2 3 4" xfId="29260"/>
    <cellStyle name="Comma 2 4 2 2 3 2 4" xfId="7462"/>
    <cellStyle name="Comma 2 4 2 2 3 2 4 2" xfId="19878"/>
    <cellStyle name="Comma 2 4 2 2 3 2 4 3" xfId="29261"/>
    <cellStyle name="Comma 2 4 2 2 3 2 5" xfId="14342"/>
    <cellStyle name="Comma 2 4 2 2 3 2 5 2" xfId="29262"/>
    <cellStyle name="Comma 2 4 2 2 3 2 6" xfId="13807"/>
    <cellStyle name="Comma 2 4 2 2 3 2 6 2" xfId="29263"/>
    <cellStyle name="Comma 2 4 2 2 3 2 7" xfId="29258"/>
    <cellStyle name="Comma 2 4 2 2 3 3" xfId="1174"/>
    <cellStyle name="Comma 2 4 2 2 3 3 2" xfId="4541"/>
    <cellStyle name="Comma 2 4 2 2 3 3 2 2" xfId="10393"/>
    <cellStyle name="Comma 2 4 2 2 3 3 2 2 2" xfId="22794"/>
    <cellStyle name="Comma 2 4 2 2 3 3 2 3" xfId="16973"/>
    <cellStyle name="Comma 2 4 2 2 3 3 2 4" xfId="29265"/>
    <cellStyle name="Comma 2 4 2 2 3 3 3" xfId="10784"/>
    <cellStyle name="Comma 2 4 2 2 3 3 3 2" xfId="23185"/>
    <cellStyle name="Comma 2 4 2 2 3 3 3 3" xfId="29266"/>
    <cellStyle name="Comma 2 4 2 2 3 3 4" xfId="7463"/>
    <cellStyle name="Comma 2 4 2 2 3 3 4 2" xfId="19879"/>
    <cellStyle name="Comma 2 4 2 2 3 3 4 3" xfId="29267"/>
    <cellStyle name="Comma 2 4 2 2 3 3 5" xfId="14744"/>
    <cellStyle name="Comma 2 4 2 2 3 3 5 2" xfId="29268"/>
    <cellStyle name="Comma 2 4 2 2 3 3 6" xfId="29264"/>
    <cellStyle name="Comma 2 4 2 2 3 4" xfId="1175"/>
    <cellStyle name="Comma 2 4 2 2 3 4 2" xfId="4542"/>
    <cellStyle name="Comma 2 4 2 2 3 4 2 2" xfId="11111"/>
    <cellStyle name="Comma 2 4 2 2 3 4 2 2 2" xfId="23499"/>
    <cellStyle name="Comma 2 4 2 2 3 4 2 3" xfId="16974"/>
    <cellStyle name="Comma 2 4 2 2 3 4 3" xfId="7464"/>
    <cellStyle name="Comma 2 4 2 2 3 4 3 2" xfId="19880"/>
    <cellStyle name="Comma 2 4 2 2 3 4 4" xfId="14745"/>
    <cellStyle name="Comma 2 4 2 2 3 4 5" xfId="29269"/>
    <cellStyle name="Comma 2 4 2 2 3 5" xfId="1172"/>
    <cellStyle name="Comma 2 4 2 2 3 5 2" xfId="6698"/>
    <cellStyle name="Comma 2 4 2 2 3 5 2 2" xfId="12857"/>
    <cellStyle name="Comma 2 4 2 2 3 5 2 2 2" xfId="25244"/>
    <cellStyle name="Comma 2 4 2 2 3 5 2 3" xfId="19124"/>
    <cellStyle name="Comma 2 4 2 2 3 5 3" xfId="9626"/>
    <cellStyle name="Comma 2 4 2 2 3 5 3 2" xfId="22029"/>
    <cellStyle name="Comma 2 4 2 2 3 5 4" xfId="14742"/>
    <cellStyle name="Comma 2 4 2 2 3 5 5" xfId="29270"/>
    <cellStyle name="Comma 2 4 2 2 3 6" xfId="4539"/>
    <cellStyle name="Comma 2 4 2 2 3 6 2" xfId="11110"/>
    <cellStyle name="Comma 2 4 2 2 3 6 2 2" xfId="23498"/>
    <cellStyle name="Comma 2 4 2 2 3 6 3" xfId="16971"/>
    <cellStyle name="Comma 2 4 2 2 3 6 4" xfId="29271"/>
    <cellStyle name="Comma 2 4 2 2 3 7" xfId="7461"/>
    <cellStyle name="Comma 2 4 2 2 3 7 2" xfId="19877"/>
    <cellStyle name="Comma 2 4 2 2 3 7 3" xfId="29272"/>
    <cellStyle name="Comma 2 4 2 2 3 8" xfId="13987"/>
    <cellStyle name="Comma 2 4 2 2 3 8 2" xfId="29273"/>
    <cellStyle name="Comma 2 4 2 2 3 9" xfId="13629"/>
    <cellStyle name="Comma 2 4 2 2 4" xfId="326"/>
    <cellStyle name="Comma 2 4 2 2 4 2" xfId="700"/>
    <cellStyle name="Comma 2 4 2 2 4 2 2" xfId="4086"/>
    <cellStyle name="Comma 2 4 2 2 4 2 2 2" xfId="7150"/>
    <cellStyle name="Comma 2 4 2 2 4 2 2 2 2" xfId="13308"/>
    <cellStyle name="Comma 2 4 2 2 4 2 2 2 2 2" xfId="25695"/>
    <cellStyle name="Comma 2 4 2 2 4 2 2 2 3" xfId="19575"/>
    <cellStyle name="Comma 2 4 2 2 4 2 2 3" xfId="10077"/>
    <cellStyle name="Comma 2 4 2 2 4 2 2 3 2" xfId="22480"/>
    <cellStyle name="Comma 2 4 2 2 4 2 2 4" xfId="16657"/>
    <cellStyle name="Comma 2 4 2 2 4 2 3" xfId="6461"/>
    <cellStyle name="Comma 2 4 2 2 4 2 3 2" xfId="12620"/>
    <cellStyle name="Comma 2 4 2 2 4 2 3 2 2" xfId="25007"/>
    <cellStyle name="Comma 2 4 2 2 4 2 3 3" xfId="18887"/>
    <cellStyle name="Comma 2 4 2 2 4 2 4" xfId="9389"/>
    <cellStyle name="Comma 2 4 2 2 4 2 4 2" xfId="21792"/>
    <cellStyle name="Comma 2 4 2 2 4 2 5" xfId="14430"/>
    <cellStyle name="Comma 2 4 2 2 4 2 6" xfId="29275"/>
    <cellStyle name="Comma 2 4 2 2 4 3" xfId="1176"/>
    <cellStyle name="Comma 2 4 2 2 4 3 2" xfId="6700"/>
    <cellStyle name="Comma 2 4 2 2 4 3 2 2" xfId="12859"/>
    <cellStyle name="Comma 2 4 2 2 4 3 2 2 2" xfId="25246"/>
    <cellStyle name="Comma 2 4 2 2 4 3 2 3" xfId="19126"/>
    <cellStyle name="Comma 2 4 2 2 4 3 3" xfId="9628"/>
    <cellStyle name="Comma 2 4 2 2 4 3 3 2" xfId="22031"/>
    <cellStyle name="Comma 2 4 2 2 4 3 4" xfId="14746"/>
    <cellStyle name="Comma 2 4 2 2 4 3 5" xfId="29276"/>
    <cellStyle name="Comma 2 4 2 2 4 4" xfId="4543"/>
    <cellStyle name="Comma 2 4 2 2 4 4 2" xfId="11112"/>
    <cellStyle name="Comma 2 4 2 2 4 4 2 2" xfId="23500"/>
    <cellStyle name="Comma 2 4 2 2 4 4 3" xfId="16975"/>
    <cellStyle name="Comma 2 4 2 2 4 4 4" xfId="29277"/>
    <cellStyle name="Comma 2 4 2 2 4 5" xfId="7465"/>
    <cellStyle name="Comma 2 4 2 2 4 5 2" xfId="19881"/>
    <cellStyle name="Comma 2 4 2 2 4 5 3" xfId="29278"/>
    <cellStyle name="Comma 2 4 2 2 4 6" xfId="14075"/>
    <cellStyle name="Comma 2 4 2 2 4 6 2" xfId="29279"/>
    <cellStyle name="Comma 2 4 2 2 4 7" xfId="13719"/>
    <cellStyle name="Comma 2 4 2 2 4 8" xfId="29274"/>
    <cellStyle name="Comma 2 4 2 2 5" xfId="414"/>
    <cellStyle name="Comma 2 4 2 2 5 2" xfId="788"/>
    <cellStyle name="Comma 2 4 2 2 5 2 2" xfId="4172"/>
    <cellStyle name="Comma 2 4 2 2 5 2 2 2" xfId="7232"/>
    <cellStyle name="Comma 2 4 2 2 5 2 2 2 2" xfId="13390"/>
    <cellStyle name="Comma 2 4 2 2 5 2 2 2 2 2" xfId="25777"/>
    <cellStyle name="Comma 2 4 2 2 5 2 2 2 3" xfId="19657"/>
    <cellStyle name="Comma 2 4 2 2 5 2 2 3" xfId="10159"/>
    <cellStyle name="Comma 2 4 2 2 5 2 2 3 2" xfId="22562"/>
    <cellStyle name="Comma 2 4 2 2 5 2 2 4" xfId="16743"/>
    <cellStyle name="Comma 2 4 2 2 5 2 3" xfId="6547"/>
    <cellStyle name="Comma 2 4 2 2 5 2 3 2" xfId="12706"/>
    <cellStyle name="Comma 2 4 2 2 5 2 3 2 2" xfId="25093"/>
    <cellStyle name="Comma 2 4 2 2 5 2 3 3" xfId="18973"/>
    <cellStyle name="Comma 2 4 2 2 5 2 4" xfId="9475"/>
    <cellStyle name="Comma 2 4 2 2 5 2 4 2" xfId="21878"/>
    <cellStyle name="Comma 2 4 2 2 5 2 5" xfId="14518"/>
    <cellStyle name="Comma 2 4 2 2 5 2 6" xfId="29281"/>
    <cellStyle name="Comma 2 4 2 2 5 3" xfId="1177"/>
    <cellStyle name="Comma 2 4 2 2 5 3 2" xfId="6701"/>
    <cellStyle name="Comma 2 4 2 2 5 3 2 2" xfId="12860"/>
    <cellStyle name="Comma 2 4 2 2 5 3 2 2 2" xfId="25247"/>
    <cellStyle name="Comma 2 4 2 2 5 3 2 3" xfId="19127"/>
    <cellStyle name="Comma 2 4 2 2 5 3 3" xfId="9629"/>
    <cellStyle name="Comma 2 4 2 2 5 3 3 2" xfId="22032"/>
    <cellStyle name="Comma 2 4 2 2 5 3 4" xfId="14747"/>
    <cellStyle name="Comma 2 4 2 2 5 3 5" xfId="29282"/>
    <cellStyle name="Comma 2 4 2 2 5 4" xfId="4544"/>
    <cellStyle name="Comma 2 4 2 2 5 4 2" xfId="11113"/>
    <cellStyle name="Comma 2 4 2 2 5 4 2 2" xfId="23501"/>
    <cellStyle name="Comma 2 4 2 2 5 4 3" xfId="16976"/>
    <cellStyle name="Comma 2 4 2 2 5 4 4" xfId="29283"/>
    <cellStyle name="Comma 2 4 2 2 5 5" xfId="7466"/>
    <cellStyle name="Comma 2 4 2 2 5 5 2" xfId="19882"/>
    <cellStyle name="Comma 2 4 2 2 5 5 3" xfId="29284"/>
    <cellStyle name="Comma 2 4 2 2 5 6" xfId="14163"/>
    <cellStyle name="Comma 2 4 2 2 5 7" xfId="29280"/>
    <cellStyle name="Comma 2 4 2 2 6" xfId="523"/>
    <cellStyle name="Comma 2 4 2 2 6 2" xfId="1178"/>
    <cellStyle name="Comma 2 4 2 2 6 2 2" xfId="6702"/>
    <cellStyle name="Comma 2 4 2 2 6 2 2 2" xfId="12861"/>
    <cellStyle name="Comma 2 4 2 2 6 2 2 2 2" xfId="25248"/>
    <cellStyle name="Comma 2 4 2 2 6 2 2 3" xfId="19128"/>
    <cellStyle name="Comma 2 4 2 2 6 2 3" xfId="9630"/>
    <cellStyle name="Comma 2 4 2 2 6 2 3 2" xfId="22033"/>
    <cellStyle name="Comma 2 4 2 2 6 2 4" xfId="14748"/>
    <cellStyle name="Comma 2 4 2 2 6 2 5" xfId="29286"/>
    <cellStyle name="Comma 2 4 2 2 6 3" xfId="4545"/>
    <cellStyle name="Comma 2 4 2 2 6 3 2" xfId="10919"/>
    <cellStyle name="Comma 2 4 2 2 6 3 2 2" xfId="23320"/>
    <cellStyle name="Comma 2 4 2 2 6 3 3" xfId="16977"/>
    <cellStyle name="Comma 2 4 2 2 6 3 4" xfId="29287"/>
    <cellStyle name="Comma 2 4 2 2 6 4" xfId="7467"/>
    <cellStyle name="Comma 2 4 2 2 6 4 2" xfId="19883"/>
    <cellStyle name="Comma 2 4 2 2 6 4 3" xfId="29288"/>
    <cellStyle name="Comma 2 4 2 2 6 5" xfId="14254"/>
    <cellStyle name="Comma 2 4 2 2 6 5 2" xfId="29289"/>
    <cellStyle name="Comma 2 4 2 2 6 6" xfId="29285"/>
    <cellStyle name="Comma 2 4 2 2 7" xfId="1179"/>
    <cellStyle name="Comma 2 4 2 2 7 2" xfId="4546"/>
    <cellStyle name="Comma 2 4 2 2 7 2 2" xfId="11114"/>
    <cellStyle name="Comma 2 4 2 2 7 2 2 2" xfId="23502"/>
    <cellStyle name="Comma 2 4 2 2 7 2 3" xfId="16978"/>
    <cellStyle name="Comma 2 4 2 2 7 3" xfId="7468"/>
    <cellStyle name="Comma 2 4 2 2 7 3 2" xfId="19884"/>
    <cellStyle name="Comma 2 4 2 2 7 4" xfId="14749"/>
    <cellStyle name="Comma 2 4 2 2 7 5" xfId="29290"/>
    <cellStyle name="Comma 2 4 2 2 8" xfId="1162"/>
    <cellStyle name="Comma 2 4 2 2 8 2" xfId="6691"/>
    <cellStyle name="Comma 2 4 2 2 8 2 2" xfId="12850"/>
    <cellStyle name="Comma 2 4 2 2 8 2 2 2" xfId="25237"/>
    <cellStyle name="Comma 2 4 2 2 8 2 3" xfId="19117"/>
    <cellStyle name="Comma 2 4 2 2 8 3" xfId="9619"/>
    <cellStyle name="Comma 2 4 2 2 8 3 2" xfId="22022"/>
    <cellStyle name="Comma 2 4 2 2 8 4" xfId="14732"/>
    <cellStyle name="Comma 2 4 2 2 8 5" xfId="29291"/>
    <cellStyle name="Comma 2 4 2 2 9" xfId="4529"/>
    <cellStyle name="Comma 2 4 2 2 9 2" xfId="11103"/>
    <cellStyle name="Comma 2 4 2 2 9 2 2" xfId="23491"/>
    <cellStyle name="Comma 2 4 2 2 9 3" xfId="16961"/>
    <cellStyle name="Comma 2 4 2 2 9 4" xfId="29292"/>
    <cellStyle name="Comma 2 4 2 3" xfId="167"/>
    <cellStyle name="Comma 2 4 2 3 10" xfId="13920"/>
    <cellStyle name="Comma 2 4 2 3 10 2" xfId="29294"/>
    <cellStyle name="Comma 2 4 2 3 11" xfId="13563"/>
    <cellStyle name="Comma 2 4 2 3 12" xfId="29293"/>
    <cellStyle name="Comma 2 4 2 3 2" xfId="258"/>
    <cellStyle name="Comma 2 4 2 3 2 10" xfId="29295"/>
    <cellStyle name="Comma 2 4 2 3 2 2" xfId="634"/>
    <cellStyle name="Comma 2 4 2 3 2 2 2" xfId="1182"/>
    <cellStyle name="Comma 2 4 2 3 2 2 2 2" xfId="6705"/>
    <cellStyle name="Comma 2 4 2 3 2 2 2 2 2" xfId="12864"/>
    <cellStyle name="Comma 2 4 2 3 2 2 2 2 2 2" xfId="25251"/>
    <cellStyle name="Comma 2 4 2 3 2 2 2 2 3" xfId="19131"/>
    <cellStyle name="Comma 2 4 2 3 2 2 2 3" xfId="9633"/>
    <cellStyle name="Comma 2 4 2 3 2 2 2 3 2" xfId="22036"/>
    <cellStyle name="Comma 2 4 2 3 2 2 2 4" xfId="14752"/>
    <cellStyle name="Comma 2 4 2 3 2 2 2 5" xfId="29297"/>
    <cellStyle name="Comma 2 4 2 3 2 2 3" xfId="4549"/>
    <cellStyle name="Comma 2 4 2 3 2 2 3 2" xfId="10598"/>
    <cellStyle name="Comma 2 4 2 3 2 2 3 2 2" xfId="22999"/>
    <cellStyle name="Comma 2 4 2 3 2 2 3 3" xfId="16981"/>
    <cellStyle name="Comma 2 4 2 3 2 2 3 4" xfId="29298"/>
    <cellStyle name="Comma 2 4 2 3 2 2 4" xfId="7471"/>
    <cellStyle name="Comma 2 4 2 3 2 2 4 2" xfId="19887"/>
    <cellStyle name="Comma 2 4 2 3 2 2 4 3" xfId="29299"/>
    <cellStyle name="Comma 2 4 2 3 2 2 5" xfId="14364"/>
    <cellStyle name="Comma 2 4 2 3 2 2 5 2" xfId="29300"/>
    <cellStyle name="Comma 2 4 2 3 2 2 6" xfId="13829"/>
    <cellStyle name="Comma 2 4 2 3 2 2 6 2" xfId="29301"/>
    <cellStyle name="Comma 2 4 2 3 2 2 7" xfId="29296"/>
    <cellStyle name="Comma 2 4 2 3 2 3" xfId="1183"/>
    <cellStyle name="Comma 2 4 2 3 2 3 2" xfId="4550"/>
    <cellStyle name="Comma 2 4 2 3 2 3 2 2" xfId="10394"/>
    <cellStyle name="Comma 2 4 2 3 2 3 2 2 2" xfId="22795"/>
    <cellStyle name="Comma 2 4 2 3 2 3 2 3" xfId="16982"/>
    <cellStyle name="Comma 2 4 2 3 2 3 2 4" xfId="29303"/>
    <cellStyle name="Comma 2 4 2 3 2 3 3" xfId="10785"/>
    <cellStyle name="Comma 2 4 2 3 2 3 3 2" xfId="23186"/>
    <cellStyle name="Comma 2 4 2 3 2 3 3 3" xfId="29304"/>
    <cellStyle name="Comma 2 4 2 3 2 3 4" xfId="7472"/>
    <cellStyle name="Comma 2 4 2 3 2 3 4 2" xfId="19888"/>
    <cellStyle name="Comma 2 4 2 3 2 3 4 3" xfId="29305"/>
    <cellStyle name="Comma 2 4 2 3 2 3 5" xfId="14753"/>
    <cellStyle name="Comma 2 4 2 3 2 3 5 2" xfId="29306"/>
    <cellStyle name="Comma 2 4 2 3 2 3 6" xfId="29302"/>
    <cellStyle name="Comma 2 4 2 3 2 4" xfId="1184"/>
    <cellStyle name="Comma 2 4 2 3 2 4 2" xfId="4551"/>
    <cellStyle name="Comma 2 4 2 3 2 4 2 2" xfId="11117"/>
    <cellStyle name="Comma 2 4 2 3 2 4 2 2 2" xfId="23505"/>
    <cellStyle name="Comma 2 4 2 3 2 4 2 3" xfId="16983"/>
    <cellStyle name="Comma 2 4 2 3 2 4 3" xfId="7473"/>
    <cellStyle name="Comma 2 4 2 3 2 4 3 2" xfId="19889"/>
    <cellStyle name="Comma 2 4 2 3 2 4 4" xfId="14754"/>
    <cellStyle name="Comma 2 4 2 3 2 4 5" xfId="29307"/>
    <cellStyle name="Comma 2 4 2 3 2 5" xfId="1181"/>
    <cellStyle name="Comma 2 4 2 3 2 5 2" xfId="6704"/>
    <cellStyle name="Comma 2 4 2 3 2 5 2 2" xfId="12863"/>
    <cellStyle name="Comma 2 4 2 3 2 5 2 2 2" xfId="25250"/>
    <cellStyle name="Comma 2 4 2 3 2 5 2 3" xfId="19130"/>
    <cellStyle name="Comma 2 4 2 3 2 5 3" xfId="9632"/>
    <cellStyle name="Comma 2 4 2 3 2 5 3 2" xfId="22035"/>
    <cellStyle name="Comma 2 4 2 3 2 5 4" xfId="14751"/>
    <cellStyle name="Comma 2 4 2 3 2 5 5" xfId="29308"/>
    <cellStyle name="Comma 2 4 2 3 2 6" xfId="4548"/>
    <cellStyle name="Comma 2 4 2 3 2 6 2" xfId="11116"/>
    <cellStyle name="Comma 2 4 2 3 2 6 2 2" xfId="23504"/>
    <cellStyle name="Comma 2 4 2 3 2 6 3" xfId="16980"/>
    <cellStyle name="Comma 2 4 2 3 2 6 4" xfId="29309"/>
    <cellStyle name="Comma 2 4 2 3 2 7" xfId="7470"/>
    <cellStyle name="Comma 2 4 2 3 2 7 2" xfId="19886"/>
    <cellStyle name="Comma 2 4 2 3 2 7 3" xfId="29310"/>
    <cellStyle name="Comma 2 4 2 3 2 8" xfId="14009"/>
    <cellStyle name="Comma 2 4 2 3 2 8 2" xfId="29311"/>
    <cellStyle name="Comma 2 4 2 3 2 9" xfId="13651"/>
    <cellStyle name="Comma 2 4 2 3 3" xfId="348"/>
    <cellStyle name="Comma 2 4 2 3 3 2" xfId="722"/>
    <cellStyle name="Comma 2 4 2 3 3 2 2" xfId="4108"/>
    <cellStyle name="Comma 2 4 2 3 3 2 2 2" xfId="7172"/>
    <cellStyle name="Comma 2 4 2 3 3 2 2 2 2" xfId="13330"/>
    <cellStyle name="Comma 2 4 2 3 3 2 2 2 2 2" xfId="25717"/>
    <cellStyle name="Comma 2 4 2 3 3 2 2 2 3" xfId="19597"/>
    <cellStyle name="Comma 2 4 2 3 3 2 2 3" xfId="10099"/>
    <cellStyle name="Comma 2 4 2 3 3 2 2 3 2" xfId="22502"/>
    <cellStyle name="Comma 2 4 2 3 3 2 2 4" xfId="16679"/>
    <cellStyle name="Comma 2 4 2 3 3 2 3" xfId="6483"/>
    <cellStyle name="Comma 2 4 2 3 3 2 3 2" xfId="12642"/>
    <cellStyle name="Comma 2 4 2 3 3 2 3 2 2" xfId="25029"/>
    <cellStyle name="Comma 2 4 2 3 3 2 3 3" xfId="18909"/>
    <cellStyle name="Comma 2 4 2 3 3 2 4" xfId="9411"/>
    <cellStyle name="Comma 2 4 2 3 3 2 4 2" xfId="21814"/>
    <cellStyle name="Comma 2 4 2 3 3 2 5" xfId="14452"/>
    <cellStyle name="Comma 2 4 2 3 3 2 6" xfId="29313"/>
    <cellStyle name="Comma 2 4 2 3 3 3" xfId="1185"/>
    <cellStyle name="Comma 2 4 2 3 3 3 2" xfId="6706"/>
    <cellStyle name="Comma 2 4 2 3 3 3 2 2" xfId="12865"/>
    <cellStyle name="Comma 2 4 2 3 3 3 2 2 2" xfId="25252"/>
    <cellStyle name="Comma 2 4 2 3 3 3 2 3" xfId="19132"/>
    <cellStyle name="Comma 2 4 2 3 3 3 3" xfId="9634"/>
    <cellStyle name="Comma 2 4 2 3 3 3 3 2" xfId="22037"/>
    <cellStyle name="Comma 2 4 2 3 3 3 4" xfId="14755"/>
    <cellStyle name="Comma 2 4 2 3 3 3 5" xfId="29314"/>
    <cellStyle name="Comma 2 4 2 3 3 4" xfId="4552"/>
    <cellStyle name="Comma 2 4 2 3 3 4 2" xfId="11118"/>
    <cellStyle name="Comma 2 4 2 3 3 4 2 2" xfId="23506"/>
    <cellStyle name="Comma 2 4 2 3 3 4 3" xfId="16984"/>
    <cellStyle name="Comma 2 4 2 3 3 4 4" xfId="29315"/>
    <cellStyle name="Comma 2 4 2 3 3 5" xfId="7474"/>
    <cellStyle name="Comma 2 4 2 3 3 5 2" xfId="19890"/>
    <cellStyle name="Comma 2 4 2 3 3 5 3" xfId="29316"/>
    <cellStyle name="Comma 2 4 2 3 3 6" xfId="14097"/>
    <cellStyle name="Comma 2 4 2 3 3 6 2" xfId="29317"/>
    <cellStyle name="Comma 2 4 2 3 3 7" xfId="13741"/>
    <cellStyle name="Comma 2 4 2 3 3 8" xfId="29312"/>
    <cellStyle name="Comma 2 4 2 3 4" xfId="436"/>
    <cellStyle name="Comma 2 4 2 3 4 2" xfId="810"/>
    <cellStyle name="Comma 2 4 2 3 4 2 2" xfId="4194"/>
    <cellStyle name="Comma 2 4 2 3 4 2 2 2" xfId="7254"/>
    <cellStyle name="Comma 2 4 2 3 4 2 2 2 2" xfId="13412"/>
    <cellStyle name="Comma 2 4 2 3 4 2 2 2 2 2" xfId="25799"/>
    <cellStyle name="Comma 2 4 2 3 4 2 2 2 3" xfId="19679"/>
    <cellStyle name="Comma 2 4 2 3 4 2 2 3" xfId="10181"/>
    <cellStyle name="Comma 2 4 2 3 4 2 2 3 2" xfId="22584"/>
    <cellStyle name="Comma 2 4 2 3 4 2 2 4" xfId="16765"/>
    <cellStyle name="Comma 2 4 2 3 4 2 3" xfId="6569"/>
    <cellStyle name="Comma 2 4 2 3 4 2 3 2" xfId="12728"/>
    <cellStyle name="Comma 2 4 2 3 4 2 3 2 2" xfId="25115"/>
    <cellStyle name="Comma 2 4 2 3 4 2 3 3" xfId="18995"/>
    <cellStyle name="Comma 2 4 2 3 4 2 4" xfId="9497"/>
    <cellStyle name="Comma 2 4 2 3 4 2 4 2" xfId="21900"/>
    <cellStyle name="Comma 2 4 2 3 4 2 5" xfId="14540"/>
    <cellStyle name="Comma 2 4 2 3 4 2 6" xfId="29319"/>
    <cellStyle name="Comma 2 4 2 3 4 3" xfId="1186"/>
    <cellStyle name="Comma 2 4 2 3 4 3 2" xfId="6707"/>
    <cellStyle name="Comma 2 4 2 3 4 3 2 2" xfId="12866"/>
    <cellStyle name="Comma 2 4 2 3 4 3 2 2 2" xfId="25253"/>
    <cellStyle name="Comma 2 4 2 3 4 3 2 3" xfId="19133"/>
    <cellStyle name="Comma 2 4 2 3 4 3 3" xfId="9635"/>
    <cellStyle name="Comma 2 4 2 3 4 3 3 2" xfId="22038"/>
    <cellStyle name="Comma 2 4 2 3 4 3 4" xfId="14756"/>
    <cellStyle name="Comma 2 4 2 3 4 3 5" xfId="29320"/>
    <cellStyle name="Comma 2 4 2 3 4 4" xfId="4553"/>
    <cellStyle name="Comma 2 4 2 3 4 4 2" xfId="11119"/>
    <cellStyle name="Comma 2 4 2 3 4 4 2 2" xfId="23507"/>
    <cellStyle name="Comma 2 4 2 3 4 4 3" xfId="16985"/>
    <cellStyle name="Comma 2 4 2 3 4 4 4" xfId="29321"/>
    <cellStyle name="Comma 2 4 2 3 4 5" xfId="7475"/>
    <cellStyle name="Comma 2 4 2 3 4 5 2" xfId="19891"/>
    <cellStyle name="Comma 2 4 2 3 4 5 3" xfId="29322"/>
    <cellStyle name="Comma 2 4 2 3 4 6" xfId="14185"/>
    <cellStyle name="Comma 2 4 2 3 4 7" xfId="29318"/>
    <cellStyle name="Comma 2 4 2 3 5" xfId="545"/>
    <cellStyle name="Comma 2 4 2 3 5 2" xfId="1187"/>
    <cellStyle name="Comma 2 4 2 3 5 2 2" xfId="6708"/>
    <cellStyle name="Comma 2 4 2 3 5 2 2 2" xfId="12867"/>
    <cellStyle name="Comma 2 4 2 3 5 2 2 2 2" xfId="25254"/>
    <cellStyle name="Comma 2 4 2 3 5 2 2 3" xfId="19134"/>
    <cellStyle name="Comma 2 4 2 3 5 2 3" xfId="9636"/>
    <cellStyle name="Comma 2 4 2 3 5 2 3 2" xfId="22039"/>
    <cellStyle name="Comma 2 4 2 3 5 2 4" xfId="14757"/>
    <cellStyle name="Comma 2 4 2 3 5 2 5" xfId="29324"/>
    <cellStyle name="Comma 2 4 2 3 5 3" xfId="4554"/>
    <cellStyle name="Comma 2 4 2 3 5 3 2" xfId="10941"/>
    <cellStyle name="Comma 2 4 2 3 5 3 2 2" xfId="23342"/>
    <cellStyle name="Comma 2 4 2 3 5 3 3" xfId="16986"/>
    <cellStyle name="Comma 2 4 2 3 5 3 4" xfId="29325"/>
    <cellStyle name="Comma 2 4 2 3 5 4" xfId="7476"/>
    <cellStyle name="Comma 2 4 2 3 5 4 2" xfId="19892"/>
    <cellStyle name="Comma 2 4 2 3 5 4 3" xfId="29326"/>
    <cellStyle name="Comma 2 4 2 3 5 5" xfId="14276"/>
    <cellStyle name="Comma 2 4 2 3 5 5 2" xfId="29327"/>
    <cellStyle name="Comma 2 4 2 3 5 6" xfId="29323"/>
    <cellStyle name="Comma 2 4 2 3 6" xfId="1188"/>
    <cellStyle name="Comma 2 4 2 3 6 2" xfId="4555"/>
    <cellStyle name="Comma 2 4 2 3 6 2 2" xfId="11120"/>
    <cellStyle name="Comma 2 4 2 3 6 2 2 2" xfId="23508"/>
    <cellStyle name="Comma 2 4 2 3 6 2 3" xfId="16987"/>
    <cellStyle name="Comma 2 4 2 3 6 3" xfId="7477"/>
    <cellStyle name="Comma 2 4 2 3 6 3 2" xfId="19893"/>
    <cellStyle name="Comma 2 4 2 3 6 4" xfId="14758"/>
    <cellStyle name="Comma 2 4 2 3 6 5" xfId="29328"/>
    <cellStyle name="Comma 2 4 2 3 7" xfId="1180"/>
    <cellStyle name="Comma 2 4 2 3 7 2" xfId="6703"/>
    <cellStyle name="Comma 2 4 2 3 7 2 2" xfId="12862"/>
    <cellStyle name="Comma 2 4 2 3 7 2 2 2" xfId="25249"/>
    <cellStyle name="Comma 2 4 2 3 7 2 3" xfId="19129"/>
    <cellStyle name="Comma 2 4 2 3 7 3" xfId="9631"/>
    <cellStyle name="Comma 2 4 2 3 7 3 2" xfId="22034"/>
    <cellStyle name="Comma 2 4 2 3 7 4" xfId="14750"/>
    <cellStyle name="Comma 2 4 2 3 7 5" xfId="29329"/>
    <cellStyle name="Comma 2 4 2 3 8" xfId="4547"/>
    <cellStyle name="Comma 2 4 2 3 8 2" xfId="11115"/>
    <cellStyle name="Comma 2 4 2 3 8 2 2" xfId="23503"/>
    <cellStyle name="Comma 2 4 2 3 8 3" xfId="16979"/>
    <cellStyle name="Comma 2 4 2 3 8 4" xfId="29330"/>
    <cellStyle name="Comma 2 4 2 3 9" xfId="7469"/>
    <cellStyle name="Comma 2 4 2 3 9 2" xfId="19885"/>
    <cellStyle name="Comma 2 4 2 3 9 3" xfId="29331"/>
    <cellStyle name="Comma 2 4 2 4" xfId="214"/>
    <cellStyle name="Comma 2 4 2 4 10" xfId="29332"/>
    <cellStyle name="Comma 2 4 2 4 2" xfId="590"/>
    <cellStyle name="Comma 2 4 2 4 2 2" xfId="1190"/>
    <cellStyle name="Comma 2 4 2 4 2 2 2" xfId="6710"/>
    <cellStyle name="Comma 2 4 2 4 2 2 2 2" xfId="12869"/>
    <cellStyle name="Comma 2 4 2 4 2 2 2 2 2" xfId="25256"/>
    <cellStyle name="Comma 2 4 2 4 2 2 2 3" xfId="19136"/>
    <cellStyle name="Comma 2 4 2 4 2 2 3" xfId="9638"/>
    <cellStyle name="Comma 2 4 2 4 2 2 3 2" xfId="22041"/>
    <cellStyle name="Comma 2 4 2 4 2 2 4" xfId="14760"/>
    <cellStyle name="Comma 2 4 2 4 2 2 5" xfId="29334"/>
    <cellStyle name="Comma 2 4 2 4 2 3" xfId="4557"/>
    <cellStyle name="Comma 2 4 2 4 2 3 2" xfId="10599"/>
    <cellStyle name="Comma 2 4 2 4 2 3 2 2" xfId="23000"/>
    <cellStyle name="Comma 2 4 2 4 2 3 3" xfId="16989"/>
    <cellStyle name="Comma 2 4 2 4 2 3 4" xfId="29335"/>
    <cellStyle name="Comma 2 4 2 4 2 4" xfId="7479"/>
    <cellStyle name="Comma 2 4 2 4 2 4 2" xfId="19895"/>
    <cellStyle name="Comma 2 4 2 4 2 4 3" xfId="29336"/>
    <cellStyle name="Comma 2 4 2 4 2 5" xfId="14320"/>
    <cellStyle name="Comma 2 4 2 4 2 5 2" xfId="29337"/>
    <cellStyle name="Comma 2 4 2 4 2 6" xfId="13785"/>
    <cellStyle name="Comma 2 4 2 4 2 6 2" xfId="29338"/>
    <cellStyle name="Comma 2 4 2 4 2 7" xfId="29333"/>
    <cellStyle name="Comma 2 4 2 4 3" xfId="1191"/>
    <cellStyle name="Comma 2 4 2 4 3 2" xfId="4558"/>
    <cellStyle name="Comma 2 4 2 4 3 2 2" xfId="10395"/>
    <cellStyle name="Comma 2 4 2 4 3 2 2 2" xfId="22796"/>
    <cellStyle name="Comma 2 4 2 4 3 2 3" xfId="16990"/>
    <cellStyle name="Comma 2 4 2 4 3 2 4" xfId="29340"/>
    <cellStyle name="Comma 2 4 2 4 3 3" xfId="10786"/>
    <cellStyle name="Comma 2 4 2 4 3 3 2" xfId="23187"/>
    <cellStyle name="Comma 2 4 2 4 3 3 3" xfId="29341"/>
    <cellStyle name="Comma 2 4 2 4 3 4" xfId="7480"/>
    <cellStyle name="Comma 2 4 2 4 3 4 2" xfId="19896"/>
    <cellStyle name="Comma 2 4 2 4 3 4 3" xfId="29342"/>
    <cellStyle name="Comma 2 4 2 4 3 5" xfId="14761"/>
    <cellStyle name="Comma 2 4 2 4 3 5 2" xfId="29343"/>
    <cellStyle name="Comma 2 4 2 4 3 6" xfId="29339"/>
    <cellStyle name="Comma 2 4 2 4 4" xfId="1192"/>
    <cellStyle name="Comma 2 4 2 4 4 2" xfId="4559"/>
    <cellStyle name="Comma 2 4 2 4 4 2 2" xfId="11122"/>
    <cellStyle name="Comma 2 4 2 4 4 2 2 2" xfId="23510"/>
    <cellStyle name="Comma 2 4 2 4 4 2 3" xfId="16991"/>
    <cellStyle name="Comma 2 4 2 4 4 3" xfId="7481"/>
    <cellStyle name="Comma 2 4 2 4 4 3 2" xfId="19897"/>
    <cellStyle name="Comma 2 4 2 4 4 4" xfId="14762"/>
    <cellStyle name="Comma 2 4 2 4 4 5" xfId="29344"/>
    <cellStyle name="Comma 2 4 2 4 5" xfId="1189"/>
    <cellStyle name="Comma 2 4 2 4 5 2" xfId="6709"/>
    <cellStyle name="Comma 2 4 2 4 5 2 2" xfId="12868"/>
    <cellStyle name="Comma 2 4 2 4 5 2 2 2" xfId="25255"/>
    <cellStyle name="Comma 2 4 2 4 5 2 3" xfId="19135"/>
    <cellStyle name="Comma 2 4 2 4 5 3" xfId="9637"/>
    <cellStyle name="Comma 2 4 2 4 5 3 2" xfId="22040"/>
    <cellStyle name="Comma 2 4 2 4 5 4" xfId="14759"/>
    <cellStyle name="Comma 2 4 2 4 5 5" xfId="29345"/>
    <cellStyle name="Comma 2 4 2 4 6" xfId="4556"/>
    <cellStyle name="Comma 2 4 2 4 6 2" xfId="11121"/>
    <cellStyle name="Comma 2 4 2 4 6 2 2" xfId="23509"/>
    <cellStyle name="Comma 2 4 2 4 6 3" xfId="16988"/>
    <cellStyle name="Comma 2 4 2 4 6 4" xfId="29346"/>
    <cellStyle name="Comma 2 4 2 4 7" xfId="7478"/>
    <cellStyle name="Comma 2 4 2 4 7 2" xfId="19894"/>
    <cellStyle name="Comma 2 4 2 4 7 3" xfId="29347"/>
    <cellStyle name="Comma 2 4 2 4 8" xfId="13965"/>
    <cellStyle name="Comma 2 4 2 4 8 2" xfId="29348"/>
    <cellStyle name="Comma 2 4 2 4 9" xfId="13607"/>
    <cellStyle name="Comma 2 4 2 5" xfId="304"/>
    <cellStyle name="Comma 2 4 2 5 2" xfId="678"/>
    <cellStyle name="Comma 2 4 2 5 2 2" xfId="4064"/>
    <cellStyle name="Comma 2 4 2 5 2 2 2" xfId="7131"/>
    <cellStyle name="Comma 2 4 2 5 2 2 2 2" xfId="13289"/>
    <cellStyle name="Comma 2 4 2 5 2 2 2 2 2" xfId="25676"/>
    <cellStyle name="Comma 2 4 2 5 2 2 2 3" xfId="19556"/>
    <cellStyle name="Comma 2 4 2 5 2 2 3" xfId="10058"/>
    <cellStyle name="Comma 2 4 2 5 2 2 3 2" xfId="22461"/>
    <cellStyle name="Comma 2 4 2 5 2 2 4" xfId="16635"/>
    <cellStyle name="Comma 2 4 2 5 2 3" xfId="6439"/>
    <cellStyle name="Comma 2 4 2 5 2 3 2" xfId="12598"/>
    <cellStyle name="Comma 2 4 2 5 2 3 2 2" xfId="24985"/>
    <cellStyle name="Comma 2 4 2 5 2 3 3" xfId="18865"/>
    <cellStyle name="Comma 2 4 2 5 2 4" xfId="9367"/>
    <cellStyle name="Comma 2 4 2 5 2 4 2" xfId="21770"/>
    <cellStyle name="Comma 2 4 2 5 2 5" xfId="14408"/>
    <cellStyle name="Comma 2 4 2 5 2 6" xfId="29350"/>
    <cellStyle name="Comma 2 4 2 5 3" xfId="1193"/>
    <cellStyle name="Comma 2 4 2 5 3 2" xfId="6711"/>
    <cellStyle name="Comma 2 4 2 5 3 2 2" xfId="12870"/>
    <cellStyle name="Comma 2 4 2 5 3 2 2 2" xfId="25257"/>
    <cellStyle name="Comma 2 4 2 5 3 2 3" xfId="19137"/>
    <cellStyle name="Comma 2 4 2 5 3 3" xfId="9639"/>
    <cellStyle name="Comma 2 4 2 5 3 3 2" xfId="22042"/>
    <cellStyle name="Comma 2 4 2 5 3 4" xfId="14763"/>
    <cellStyle name="Comma 2 4 2 5 3 5" xfId="29351"/>
    <cellStyle name="Comma 2 4 2 5 4" xfId="4560"/>
    <cellStyle name="Comma 2 4 2 5 4 2" xfId="11123"/>
    <cellStyle name="Comma 2 4 2 5 4 2 2" xfId="23511"/>
    <cellStyle name="Comma 2 4 2 5 4 3" xfId="16992"/>
    <cellStyle name="Comma 2 4 2 5 4 4" xfId="29352"/>
    <cellStyle name="Comma 2 4 2 5 5" xfId="7482"/>
    <cellStyle name="Comma 2 4 2 5 5 2" xfId="19898"/>
    <cellStyle name="Comma 2 4 2 5 5 3" xfId="29353"/>
    <cellStyle name="Comma 2 4 2 5 6" xfId="14053"/>
    <cellStyle name="Comma 2 4 2 5 6 2" xfId="29354"/>
    <cellStyle name="Comma 2 4 2 5 7" xfId="13697"/>
    <cellStyle name="Comma 2 4 2 5 8" xfId="29349"/>
    <cellStyle name="Comma 2 4 2 6" xfId="392"/>
    <cellStyle name="Comma 2 4 2 6 2" xfId="766"/>
    <cellStyle name="Comma 2 4 2 6 2 2" xfId="4150"/>
    <cellStyle name="Comma 2 4 2 6 2 2 2" xfId="7210"/>
    <cellStyle name="Comma 2 4 2 6 2 2 2 2" xfId="13368"/>
    <cellStyle name="Comma 2 4 2 6 2 2 2 2 2" xfId="25755"/>
    <cellStyle name="Comma 2 4 2 6 2 2 2 3" xfId="19635"/>
    <cellStyle name="Comma 2 4 2 6 2 2 3" xfId="10137"/>
    <cellStyle name="Comma 2 4 2 6 2 2 3 2" xfId="22540"/>
    <cellStyle name="Comma 2 4 2 6 2 2 4" xfId="16721"/>
    <cellStyle name="Comma 2 4 2 6 2 3" xfId="6525"/>
    <cellStyle name="Comma 2 4 2 6 2 3 2" xfId="12684"/>
    <cellStyle name="Comma 2 4 2 6 2 3 2 2" xfId="25071"/>
    <cellStyle name="Comma 2 4 2 6 2 3 3" xfId="18951"/>
    <cellStyle name="Comma 2 4 2 6 2 4" xfId="9453"/>
    <cellStyle name="Comma 2 4 2 6 2 4 2" xfId="21856"/>
    <cellStyle name="Comma 2 4 2 6 2 5" xfId="14496"/>
    <cellStyle name="Comma 2 4 2 6 2 6" xfId="29356"/>
    <cellStyle name="Comma 2 4 2 6 3" xfId="1194"/>
    <cellStyle name="Comma 2 4 2 6 3 2" xfId="6712"/>
    <cellStyle name="Comma 2 4 2 6 3 2 2" xfId="12871"/>
    <cellStyle name="Comma 2 4 2 6 3 2 2 2" xfId="25258"/>
    <cellStyle name="Comma 2 4 2 6 3 2 3" xfId="19138"/>
    <cellStyle name="Comma 2 4 2 6 3 3" xfId="9640"/>
    <cellStyle name="Comma 2 4 2 6 3 3 2" xfId="22043"/>
    <cellStyle name="Comma 2 4 2 6 3 4" xfId="14764"/>
    <cellStyle name="Comma 2 4 2 6 3 5" xfId="29357"/>
    <cellStyle name="Comma 2 4 2 6 4" xfId="4561"/>
    <cellStyle name="Comma 2 4 2 6 4 2" xfId="11124"/>
    <cellStyle name="Comma 2 4 2 6 4 2 2" xfId="23512"/>
    <cellStyle name="Comma 2 4 2 6 4 3" xfId="16993"/>
    <cellStyle name="Comma 2 4 2 6 4 4" xfId="29358"/>
    <cellStyle name="Comma 2 4 2 6 5" xfId="7483"/>
    <cellStyle name="Comma 2 4 2 6 5 2" xfId="19899"/>
    <cellStyle name="Comma 2 4 2 6 5 3" xfId="29359"/>
    <cellStyle name="Comma 2 4 2 6 6" xfId="14141"/>
    <cellStyle name="Comma 2 4 2 6 7" xfId="29355"/>
    <cellStyle name="Comma 2 4 2 7" xfId="501"/>
    <cellStyle name="Comma 2 4 2 7 2" xfId="1195"/>
    <cellStyle name="Comma 2 4 2 7 2 2" xfId="6713"/>
    <cellStyle name="Comma 2 4 2 7 2 2 2" xfId="12872"/>
    <cellStyle name="Comma 2 4 2 7 2 2 2 2" xfId="25259"/>
    <cellStyle name="Comma 2 4 2 7 2 2 3" xfId="19139"/>
    <cellStyle name="Comma 2 4 2 7 2 3" xfId="9641"/>
    <cellStyle name="Comma 2 4 2 7 2 3 2" xfId="22044"/>
    <cellStyle name="Comma 2 4 2 7 2 4" xfId="14765"/>
    <cellStyle name="Comma 2 4 2 7 2 5" xfId="29361"/>
    <cellStyle name="Comma 2 4 2 7 3" xfId="4562"/>
    <cellStyle name="Comma 2 4 2 7 3 2" xfId="10897"/>
    <cellStyle name="Comma 2 4 2 7 3 2 2" xfId="23298"/>
    <cellStyle name="Comma 2 4 2 7 3 3" xfId="16994"/>
    <cellStyle name="Comma 2 4 2 7 3 4" xfId="29362"/>
    <cellStyle name="Comma 2 4 2 7 4" xfId="7484"/>
    <cellStyle name="Comma 2 4 2 7 4 2" xfId="19900"/>
    <cellStyle name="Comma 2 4 2 7 4 3" xfId="29363"/>
    <cellStyle name="Comma 2 4 2 7 5" xfId="14232"/>
    <cellStyle name="Comma 2 4 2 7 5 2" xfId="29364"/>
    <cellStyle name="Comma 2 4 2 7 6" xfId="29360"/>
    <cellStyle name="Comma 2 4 2 8" xfId="1196"/>
    <cellStyle name="Comma 2 4 2 8 2" xfId="4563"/>
    <cellStyle name="Comma 2 4 2 8 2 2" xfId="11125"/>
    <cellStyle name="Comma 2 4 2 8 2 2 2" xfId="23513"/>
    <cellStyle name="Comma 2 4 2 8 2 3" xfId="16995"/>
    <cellStyle name="Comma 2 4 2 8 3" xfId="7485"/>
    <cellStyle name="Comma 2 4 2 8 3 2" xfId="19901"/>
    <cellStyle name="Comma 2 4 2 8 4" xfId="14766"/>
    <cellStyle name="Comma 2 4 2 8 5" xfId="29365"/>
    <cellStyle name="Comma 2 4 2 9" xfId="1161"/>
    <cellStyle name="Comma 2 4 2 9 2" xfId="6690"/>
    <cellStyle name="Comma 2 4 2 9 2 2" xfId="12849"/>
    <cellStyle name="Comma 2 4 2 9 2 2 2" xfId="25236"/>
    <cellStyle name="Comma 2 4 2 9 2 3" xfId="19116"/>
    <cellStyle name="Comma 2 4 2 9 3" xfId="9618"/>
    <cellStyle name="Comma 2 4 2 9 3 2" xfId="22021"/>
    <cellStyle name="Comma 2 4 2 9 4" xfId="14731"/>
    <cellStyle name="Comma 2 4 2 9 5" xfId="29366"/>
    <cellStyle name="Comma 2 4 3" xfId="132"/>
    <cellStyle name="Comma 2 4 3 10" xfId="7486"/>
    <cellStyle name="Comma 2 4 3 10 2" xfId="19902"/>
    <cellStyle name="Comma 2 4 3 10 3" xfId="29368"/>
    <cellStyle name="Comma 2 4 3 11" xfId="13885"/>
    <cellStyle name="Comma 2 4 3 11 2" xfId="29369"/>
    <cellStyle name="Comma 2 4 3 12" xfId="13528"/>
    <cellStyle name="Comma 2 4 3 13" xfId="29367"/>
    <cellStyle name="Comma 2 4 3 2" xfId="176"/>
    <cellStyle name="Comma 2 4 3 2 10" xfId="13929"/>
    <cellStyle name="Comma 2 4 3 2 10 2" xfId="29371"/>
    <cellStyle name="Comma 2 4 3 2 11" xfId="13572"/>
    <cellStyle name="Comma 2 4 3 2 12" xfId="29370"/>
    <cellStyle name="Comma 2 4 3 2 2" xfId="267"/>
    <cellStyle name="Comma 2 4 3 2 2 10" xfId="29372"/>
    <cellStyle name="Comma 2 4 3 2 2 2" xfId="643"/>
    <cellStyle name="Comma 2 4 3 2 2 2 2" xfId="1200"/>
    <cellStyle name="Comma 2 4 3 2 2 2 2 2" xfId="6717"/>
    <cellStyle name="Comma 2 4 3 2 2 2 2 2 2" xfId="12876"/>
    <cellStyle name="Comma 2 4 3 2 2 2 2 2 2 2" xfId="25263"/>
    <cellStyle name="Comma 2 4 3 2 2 2 2 2 3" xfId="19143"/>
    <cellStyle name="Comma 2 4 3 2 2 2 2 3" xfId="9645"/>
    <cellStyle name="Comma 2 4 3 2 2 2 2 3 2" xfId="22048"/>
    <cellStyle name="Comma 2 4 3 2 2 2 2 4" xfId="14770"/>
    <cellStyle name="Comma 2 4 3 2 2 2 2 5" xfId="29374"/>
    <cellStyle name="Comma 2 4 3 2 2 2 3" xfId="4567"/>
    <cellStyle name="Comma 2 4 3 2 2 2 3 2" xfId="10600"/>
    <cellStyle name="Comma 2 4 3 2 2 2 3 2 2" xfId="23001"/>
    <cellStyle name="Comma 2 4 3 2 2 2 3 3" xfId="16999"/>
    <cellStyle name="Comma 2 4 3 2 2 2 3 4" xfId="29375"/>
    <cellStyle name="Comma 2 4 3 2 2 2 4" xfId="7489"/>
    <cellStyle name="Comma 2 4 3 2 2 2 4 2" xfId="19905"/>
    <cellStyle name="Comma 2 4 3 2 2 2 4 3" xfId="29376"/>
    <cellStyle name="Comma 2 4 3 2 2 2 5" xfId="14373"/>
    <cellStyle name="Comma 2 4 3 2 2 2 5 2" xfId="29377"/>
    <cellStyle name="Comma 2 4 3 2 2 2 6" xfId="13838"/>
    <cellStyle name="Comma 2 4 3 2 2 2 6 2" xfId="29378"/>
    <cellStyle name="Comma 2 4 3 2 2 2 7" xfId="29373"/>
    <cellStyle name="Comma 2 4 3 2 2 3" xfId="1201"/>
    <cellStyle name="Comma 2 4 3 2 2 3 2" xfId="4568"/>
    <cellStyle name="Comma 2 4 3 2 2 3 2 2" xfId="10396"/>
    <cellStyle name="Comma 2 4 3 2 2 3 2 2 2" xfId="22797"/>
    <cellStyle name="Comma 2 4 3 2 2 3 2 3" xfId="17000"/>
    <cellStyle name="Comma 2 4 3 2 2 3 2 4" xfId="29380"/>
    <cellStyle name="Comma 2 4 3 2 2 3 3" xfId="10787"/>
    <cellStyle name="Comma 2 4 3 2 2 3 3 2" xfId="23188"/>
    <cellStyle name="Comma 2 4 3 2 2 3 3 3" xfId="29381"/>
    <cellStyle name="Comma 2 4 3 2 2 3 4" xfId="7490"/>
    <cellStyle name="Comma 2 4 3 2 2 3 4 2" xfId="19906"/>
    <cellStyle name="Comma 2 4 3 2 2 3 4 3" xfId="29382"/>
    <cellStyle name="Comma 2 4 3 2 2 3 5" xfId="14771"/>
    <cellStyle name="Comma 2 4 3 2 2 3 5 2" xfId="29383"/>
    <cellStyle name="Comma 2 4 3 2 2 3 6" xfId="29379"/>
    <cellStyle name="Comma 2 4 3 2 2 4" xfId="1202"/>
    <cellStyle name="Comma 2 4 3 2 2 4 2" xfId="4569"/>
    <cellStyle name="Comma 2 4 3 2 2 4 2 2" xfId="11129"/>
    <cellStyle name="Comma 2 4 3 2 2 4 2 2 2" xfId="23517"/>
    <cellStyle name="Comma 2 4 3 2 2 4 2 3" xfId="17001"/>
    <cellStyle name="Comma 2 4 3 2 2 4 3" xfId="7491"/>
    <cellStyle name="Comma 2 4 3 2 2 4 3 2" xfId="19907"/>
    <cellStyle name="Comma 2 4 3 2 2 4 4" xfId="14772"/>
    <cellStyle name="Comma 2 4 3 2 2 4 5" xfId="29384"/>
    <cellStyle name="Comma 2 4 3 2 2 5" xfId="1199"/>
    <cellStyle name="Comma 2 4 3 2 2 5 2" xfId="6716"/>
    <cellStyle name="Comma 2 4 3 2 2 5 2 2" xfId="12875"/>
    <cellStyle name="Comma 2 4 3 2 2 5 2 2 2" xfId="25262"/>
    <cellStyle name="Comma 2 4 3 2 2 5 2 3" xfId="19142"/>
    <cellStyle name="Comma 2 4 3 2 2 5 3" xfId="9644"/>
    <cellStyle name="Comma 2 4 3 2 2 5 3 2" xfId="22047"/>
    <cellStyle name="Comma 2 4 3 2 2 5 4" xfId="14769"/>
    <cellStyle name="Comma 2 4 3 2 2 5 5" xfId="29385"/>
    <cellStyle name="Comma 2 4 3 2 2 6" xfId="4566"/>
    <cellStyle name="Comma 2 4 3 2 2 6 2" xfId="11128"/>
    <cellStyle name="Comma 2 4 3 2 2 6 2 2" xfId="23516"/>
    <cellStyle name="Comma 2 4 3 2 2 6 3" xfId="16998"/>
    <cellStyle name="Comma 2 4 3 2 2 6 4" xfId="29386"/>
    <cellStyle name="Comma 2 4 3 2 2 7" xfId="7488"/>
    <cellStyle name="Comma 2 4 3 2 2 7 2" xfId="19904"/>
    <cellStyle name="Comma 2 4 3 2 2 7 3" xfId="29387"/>
    <cellStyle name="Comma 2 4 3 2 2 8" xfId="14018"/>
    <cellStyle name="Comma 2 4 3 2 2 8 2" xfId="29388"/>
    <cellStyle name="Comma 2 4 3 2 2 9" xfId="13660"/>
    <cellStyle name="Comma 2 4 3 2 3" xfId="357"/>
    <cellStyle name="Comma 2 4 3 2 3 2" xfId="731"/>
    <cellStyle name="Comma 2 4 3 2 3 2 2" xfId="4117"/>
    <cellStyle name="Comma 2 4 3 2 3 2 2 2" xfId="7181"/>
    <cellStyle name="Comma 2 4 3 2 3 2 2 2 2" xfId="13339"/>
    <cellStyle name="Comma 2 4 3 2 3 2 2 2 2 2" xfId="25726"/>
    <cellStyle name="Comma 2 4 3 2 3 2 2 2 3" xfId="19606"/>
    <cellStyle name="Comma 2 4 3 2 3 2 2 3" xfId="10108"/>
    <cellStyle name="Comma 2 4 3 2 3 2 2 3 2" xfId="22511"/>
    <cellStyle name="Comma 2 4 3 2 3 2 2 4" xfId="16688"/>
    <cellStyle name="Comma 2 4 3 2 3 2 3" xfId="6492"/>
    <cellStyle name="Comma 2 4 3 2 3 2 3 2" xfId="12651"/>
    <cellStyle name="Comma 2 4 3 2 3 2 3 2 2" xfId="25038"/>
    <cellStyle name="Comma 2 4 3 2 3 2 3 3" xfId="18918"/>
    <cellStyle name="Comma 2 4 3 2 3 2 4" xfId="9420"/>
    <cellStyle name="Comma 2 4 3 2 3 2 4 2" xfId="21823"/>
    <cellStyle name="Comma 2 4 3 2 3 2 5" xfId="14461"/>
    <cellStyle name="Comma 2 4 3 2 3 2 6" xfId="29390"/>
    <cellStyle name="Comma 2 4 3 2 3 3" xfId="1203"/>
    <cellStyle name="Comma 2 4 3 2 3 3 2" xfId="6718"/>
    <cellStyle name="Comma 2 4 3 2 3 3 2 2" xfId="12877"/>
    <cellStyle name="Comma 2 4 3 2 3 3 2 2 2" xfId="25264"/>
    <cellStyle name="Comma 2 4 3 2 3 3 2 3" xfId="19144"/>
    <cellStyle name="Comma 2 4 3 2 3 3 3" xfId="9646"/>
    <cellStyle name="Comma 2 4 3 2 3 3 3 2" xfId="22049"/>
    <cellStyle name="Comma 2 4 3 2 3 3 4" xfId="14773"/>
    <cellStyle name="Comma 2 4 3 2 3 3 5" xfId="29391"/>
    <cellStyle name="Comma 2 4 3 2 3 4" xfId="4570"/>
    <cellStyle name="Comma 2 4 3 2 3 4 2" xfId="11130"/>
    <cellStyle name="Comma 2 4 3 2 3 4 2 2" xfId="23518"/>
    <cellStyle name="Comma 2 4 3 2 3 4 3" xfId="17002"/>
    <cellStyle name="Comma 2 4 3 2 3 4 4" xfId="29392"/>
    <cellStyle name="Comma 2 4 3 2 3 5" xfId="7492"/>
    <cellStyle name="Comma 2 4 3 2 3 5 2" xfId="19908"/>
    <cellStyle name="Comma 2 4 3 2 3 5 3" xfId="29393"/>
    <cellStyle name="Comma 2 4 3 2 3 6" xfId="14106"/>
    <cellStyle name="Comma 2 4 3 2 3 6 2" xfId="29394"/>
    <cellStyle name="Comma 2 4 3 2 3 7" xfId="13750"/>
    <cellStyle name="Comma 2 4 3 2 3 8" xfId="29389"/>
    <cellStyle name="Comma 2 4 3 2 4" xfId="445"/>
    <cellStyle name="Comma 2 4 3 2 4 2" xfId="819"/>
    <cellStyle name="Comma 2 4 3 2 4 2 2" xfId="4203"/>
    <cellStyle name="Comma 2 4 3 2 4 2 2 2" xfId="7263"/>
    <cellStyle name="Comma 2 4 3 2 4 2 2 2 2" xfId="13421"/>
    <cellStyle name="Comma 2 4 3 2 4 2 2 2 2 2" xfId="25808"/>
    <cellStyle name="Comma 2 4 3 2 4 2 2 2 3" xfId="19688"/>
    <cellStyle name="Comma 2 4 3 2 4 2 2 3" xfId="10190"/>
    <cellStyle name="Comma 2 4 3 2 4 2 2 3 2" xfId="22593"/>
    <cellStyle name="Comma 2 4 3 2 4 2 2 4" xfId="16774"/>
    <cellStyle name="Comma 2 4 3 2 4 2 3" xfId="6578"/>
    <cellStyle name="Comma 2 4 3 2 4 2 3 2" xfId="12737"/>
    <cellStyle name="Comma 2 4 3 2 4 2 3 2 2" xfId="25124"/>
    <cellStyle name="Comma 2 4 3 2 4 2 3 3" xfId="19004"/>
    <cellStyle name="Comma 2 4 3 2 4 2 4" xfId="9506"/>
    <cellStyle name="Comma 2 4 3 2 4 2 4 2" xfId="21909"/>
    <cellStyle name="Comma 2 4 3 2 4 2 5" xfId="14549"/>
    <cellStyle name="Comma 2 4 3 2 4 2 6" xfId="29396"/>
    <cellStyle name="Comma 2 4 3 2 4 3" xfId="1204"/>
    <cellStyle name="Comma 2 4 3 2 4 3 2" xfId="6719"/>
    <cellStyle name="Comma 2 4 3 2 4 3 2 2" xfId="12878"/>
    <cellStyle name="Comma 2 4 3 2 4 3 2 2 2" xfId="25265"/>
    <cellStyle name="Comma 2 4 3 2 4 3 2 3" xfId="19145"/>
    <cellStyle name="Comma 2 4 3 2 4 3 3" xfId="9647"/>
    <cellStyle name="Comma 2 4 3 2 4 3 3 2" xfId="22050"/>
    <cellStyle name="Comma 2 4 3 2 4 3 4" xfId="14774"/>
    <cellStyle name="Comma 2 4 3 2 4 3 5" xfId="29397"/>
    <cellStyle name="Comma 2 4 3 2 4 4" xfId="4571"/>
    <cellStyle name="Comma 2 4 3 2 4 4 2" xfId="11131"/>
    <cellStyle name="Comma 2 4 3 2 4 4 2 2" xfId="23519"/>
    <cellStyle name="Comma 2 4 3 2 4 4 3" xfId="17003"/>
    <cellStyle name="Comma 2 4 3 2 4 4 4" xfId="29398"/>
    <cellStyle name="Comma 2 4 3 2 4 5" xfId="7493"/>
    <cellStyle name="Comma 2 4 3 2 4 5 2" xfId="19909"/>
    <cellStyle name="Comma 2 4 3 2 4 5 3" xfId="29399"/>
    <cellStyle name="Comma 2 4 3 2 4 6" xfId="14194"/>
    <cellStyle name="Comma 2 4 3 2 4 7" xfId="29395"/>
    <cellStyle name="Comma 2 4 3 2 5" xfId="554"/>
    <cellStyle name="Comma 2 4 3 2 5 2" xfId="1205"/>
    <cellStyle name="Comma 2 4 3 2 5 2 2" xfId="6720"/>
    <cellStyle name="Comma 2 4 3 2 5 2 2 2" xfId="12879"/>
    <cellStyle name="Comma 2 4 3 2 5 2 2 2 2" xfId="25266"/>
    <cellStyle name="Comma 2 4 3 2 5 2 2 3" xfId="19146"/>
    <cellStyle name="Comma 2 4 3 2 5 2 3" xfId="9648"/>
    <cellStyle name="Comma 2 4 3 2 5 2 3 2" xfId="22051"/>
    <cellStyle name="Comma 2 4 3 2 5 2 4" xfId="14775"/>
    <cellStyle name="Comma 2 4 3 2 5 2 5" xfId="29401"/>
    <cellStyle name="Comma 2 4 3 2 5 3" xfId="4572"/>
    <cellStyle name="Comma 2 4 3 2 5 3 2" xfId="10950"/>
    <cellStyle name="Comma 2 4 3 2 5 3 2 2" xfId="23351"/>
    <cellStyle name="Comma 2 4 3 2 5 3 3" xfId="17004"/>
    <cellStyle name="Comma 2 4 3 2 5 3 4" xfId="29402"/>
    <cellStyle name="Comma 2 4 3 2 5 4" xfId="7494"/>
    <cellStyle name="Comma 2 4 3 2 5 4 2" xfId="19910"/>
    <cellStyle name="Comma 2 4 3 2 5 4 3" xfId="29403"/>
    <cellStyle name="Comma 2 4 3 2 5 5" xfId="14285"/>
    <cellStyle name="Comma 2 4 3 2 5 5 2" xfId="29404"/>
    <cellStyle name="Comma 2 4 3 2 5 6" xfId="29400"/>
    <cellStyle name="Comma 2 4 3 2 6" xfId="1206"/>
    <cellStyle name="Comma 2 4 3 2 6 2" xfId="4573"/>
    <cellStyle name="Comma 2 4 3 2 6 2 2" xfId="11132"/>
    <cellStyle name="Comma 2 4 3 2 6 2 2 2" xfId="23520"/>
    <cellStyle name="Comma 2 4 3 2 6 2 3" xfId="17005"/>
    <cellStyle name="Comma 2 4 3 2 6 3" xfId="7495"/>
    <cellStyle name="Comma 2 4 3 2 6 3 2" xfId="19911"/>
    <cellStyle name="Comma 2 4 3 2 6 4" xfId="14776"/>
    <cellStyle name="Comma 2 4 3 2 6 5" xfId="29405"/>
    <cellStyle name="Comma 2 4 3 2 7" xfId="1198"/>
    <cellStyle name="Comma 2 4 3 2 7 2" xfId="6715"/>
    <cellStyle name="Comma 2 4 3 2 7 2 2" xfId="12874"/>
    <cellStyle name="Comma 2 4 3 2 7 2 2 2" xfId="25261"/>
    <cellStyle name="Comma 2 4 3 2 7 2 3" xfId="19141"/>
    <cellStyle name="Comma 2 4 3 2 7 3" xfId="9643"/>
    <cellStyle name="Comma 2 4 3 2 7 3 2" xfId="22046"/>
    <cellStyle name="Comma 2 4 3 2 7 4" xfId="14768"/>
    <cellStyle name="Comma 2 4 3 2 7 5" xfId="29406"/>
    <cellStyle name="Comma 2 4 3 2 8" xfId="4565"/>
    <cellStyle name="Comma 2 4 3 2 8 2" xfId="11127"/>
    <cellStyle name="Comma 2 4 3 2 8 2 2" xfId="23515"/>
    <cellStyle name="Comma 2 4 3 2 8 3" xfId="16997"/>
    <cellStyle name="Comma 2 4 3 2 8 4" xfId="29407"/>
    <cellStyle name="Comma 2 4 3 2 9" xfId="7487"/>
    <cellStyle name="Comma 2 4 3 2 9 2" xfId="19903"/>
    <cellStyle name="Comma 2 4 3 2 9 3" xfId="29408"/>
    <cellStyle name="Comma 2 4 3 3" xfId="223"/>
    <cellStyle name="Comma 2 4 3 3 10" xfId="29409"/>
    <cellStyle name="Comma 2 4 3 3 2" xfId="599"/>
    <cellStyle name="Comma 2 4 3 3 2 2" xfId="1208"/>
    <cellStyle name="Comma 2 4 3 3 2 2 2" xfId="6722"/>
    <cellStyle name="Comma 2 4 3 3 2 2 2 2" xfId="12881"/>
    <cellStyle name="Comma 2 4 3 3 2 2 2 2 2" xfId="25268"/>
    <cellStyle name="Comma 2 4 3 3 2 2 2 3" xfId="19148"/>
    <cellStyle name="Comma 2 4 3 3 2 2 3" xfId="9650"/>
    <cellStyle name="Comma 2 4 3 3 2 2 3 2" xfId="22053"/>
    <cellStyle name="Comma 2 4 3 3 2 2 4" xfId="14778"/>
    <cellStyle name="Comma 2 4 3 3 2 2 5" xfId="29411"/>
    <cellStyle name="Comma 2 4 3 3 2 3" xfId="4575"/>
    <cellStyle name="Comma 2 4 3 3 2 3 2" xfId="10601"/>
    <cellStyle name="Comma 2 4 3 3 2 3 2 2" xfId="23002"/>
    <cellStyle name="Comma 2 4 3 3 2 3 3" xfId="17007"/>
    <cellStyle name="Comma 2 4 3 3 2 3 4" xfId="29412"/>
    <cellStyle name="Comma 2 4 3 3 2 4" xfId="7497"/>
    <cellStyle name="Comma 2 4 3 3 2 4 2" xfId="19913"/>
    <cellStyle name="Comma 2 4 3 3 2 4 3" xfId="29413"/>
    <cellStyle name="Comma 2 4 3 3 2 5" xfId="14329"/>
    <cellStyle name="Comma 2 4 3 3 2 5 2" xfId="29414"/>
    <cellStyle name="Comma 2 4 3 3 2 6" xfId="13794"/>
    <cellStyle name="Comma 2 4 3 3 2 6 2" xfId="29415"/>
    <cellStyle name="Comma 2 4 3 3 2 7" xfId="29410"/>
    <cellStyle name="Comma 2 4 3 3 3" xfId="1209"/>
    <cellStyle name="Comma 2 4 3 3 3 2" xfId="4576"/>
    <cellStyle name="Comma 2 4 3 3 3 2 2" xfId="10397"/>
    <cellStyle name="Comma 2 4 3 3 3 2 2 2" xfId="22798"/>
    <cellStyle name="Comma 2 4 3 3 3 2 3" xfId="17008"/>
    <cellStyle name="Comma 2 4 3 3 3 2 4" xfId="29417"/>
    <cellStyle name="Comma 2 4 3 3 3 3" xfId="10788"/>
    <cellStyle name="Comma 2 4 3 3 3 3 2" xfId="23189"/>
    <cellStyle name="Comma 2 4 3 3 3 3 3" xfId="29418"/>
    <cellStyle name="Comma 2 4 3 3 3 4" xfId="7498"/>
    <cellStyle name="Comma 2 4 3 3 3 4 2" xfId="19914"/>
    <cellStyle name="Comma 2 4 3 3 3 4 3" xfId="29419"/>
    <cellStyle name="Comma 2 4 3 3 3 5" xfId="14779"/>
    <cellStyle name="Comma 2 4 3 3 3 5 2" xfId="29420"/>
    <cellStyle name="Comma 2 4 3 3 3 6" xfId="29416"/>
    <cellStyle name="Comma 2 4 3 3 4" xfId="1210"/>
    <cellStyle name="Comma 2 4 3 3 4 2" xfId="4577"/>
    <cellStyle name="Comma 2 4 3 3 4 2 2" xfId="11134"/>
    <cellStyle name="Comma 2 4 3 3 4 2 2 2" xfId="23522"/>
    <cellStyle name="Comma 2 4 3 3 4 2 3" xfId="17009"/>
    <cellStyle name="Comma 2 4 3 3 4 3" xfId="7499"/>
    <cellStyle name="Comma 2 4 3 3 4 3 2" xfId="19915"/>
    <cellStyle name="Comma 2 4 3 3 4 4" xfId="14780"/>
    <cellStyle name="Comma 2 4 3 3 4 5" xfId="29421"/>
    <cellStyle name="Comma 2 4 3 3 5" xfId="1207"/>
    <cellStyle name="Comma 2 4 3 3 5 2" xfId="6721"/>
    <cellStyle name="Comma 2 4 3 3 5 2 2" xfId="12880"/>
    <cellStyle name="Comma 2 4 3 3 5 2 2 2" xfId="25267"/>
    <cellStyle name="Comma 2 4 3 3 5 2 3" xfId="19147"/>
    <cellStyle name="Comma 2 4 3 3 5 3" xfId="9649"/>
    <cellStyle name="Comma 2 4 3 3 5 3 2" xfId="22052"/>
    <cellStyle name="Comma 2 4 3 3 5 4" xfId="14777"/>
    <cellStyle name="Comma 2 4 3 3 5 5" xfId="29422"/>
    <cellStyle name="Comma 2 4 3 3 6" xfId="4574"/>
    <cellStyle name="Comma 2 4 3 3 6 2" xfId="11133"/>
    <cellStyle name="Comma 2 4 3 3 6 2 2" xfId="23521"/>
    <cellStyle name="Comma 2 4 3 3 6 3" xfId="17006"/>
    <cellStyle name="Comma 2 4 3 3 6 4" xfId="29423"/>
    <cellStyle name="Comma 2 4 3 3 7" xfId="7496"/>
    <cellStyle name="Comma 2 4 3 3 7 2" xfId="19912"/>
    <cellStyle name="Comma 2 4 3 3 7 3" xfId="29424"/>
    <cellStyle name="Comma 2 4 3 3 8" xfId="13974"/>
    <cellStyle name="Comma 2 4 3 3 8 2" xfId="29425"/>
    <cellStyle name="Comma 2 4 3 3 9" xfId="13616"/>
    <cellStyle name="Comma 2 4 3 4" xfId="313"/>
    <cellStyle name="Comma 2 4 3 4 2" xfId="687"/>
    <cellStyle name="Comma 2 4 3 4 2 2" xfId="4073"/>
    <cellStyle name="Comma 2 4 3 4 2 2 2" xfId="7139"/>
    <cellStyle name="Comma 2 4 3 4 2 2 2 2" xfId="13297"/>
    <cellStyle name="Comma 2 4 3 4 2 2 2 2 2" xfId="25684"/>
    <cellStyle name="Comma 2 4 3 4 2 2 2 3" xfId="19564"/>
    <cellStyle name="Comma 2 4 3 4 2 2 3" xfId="10066"/>
    <cellStyle name="Comma 2 4 3 4 2 2 3 2" xfId="22469"/>
    <cellStyle name="Comma 2 4 3 4 2 2 4" xfId="16644"/>
    <cellStyle name="Comma 2 4 3 4 2 3" xfId="6448"/>
    <cellStyle name="Comma 2 4 3 4 2 3 2" xfId="12607"/>
    <cellStyle name="Comma 2 4 3 4 2 3 2 2" xfId="24994"/>
    <cellStyle name="Comma 2 4 3 4 2 3 3" xfId="18874"/>
    <cellStyle name="Comma 2 4 3 4 2 4" xfId="9376"/>
    <cellStyle name="Comma 2 4 3 4 2 4 2" xfId="21779"/>
    <cellStyle name="Comma 2 4 3 4 2 5" xfId="14417"/>
    <cellStyle name="Comma 2 4 3 4 2 6" xfId="29427"/>
    <cellStyle name="Comma 2 4 3 4 3" xfId="1211"/>
    <cellStyle name="Comma 2 4 3 4 3 2" xfId="6723"/>
    <cellStyle name="Comma 2 4 3 4 3 2 2" xfId="12882"/>
    <cellStyle name="Comma 2 4 3 4 3 2 2 2" xfId="25269"/>
    <cellStyle name="Comma 2 4 3 4 3 2 3" xfId="19149"/>
    <cellStyle name="Comma 2 4 3 4 3 3" xfId="9651"/>
    <cellStyle name="Comma 2 4 3 4 3 3 2" xfId="22054"/>
    <cellStyle name="Comma 2 4 3 4 3 4" xfId="14781"/>
    <cellStyle name="Comma 2 4 3 4 3 5" xfId="29428"/>
    <cellStyle name="Comma 2 4 3 4 4" xfId="4578"/>
    <cellStyle name="Comma 2 4 3 4 4 2" xfId="11135"/>
    <cellStyle name="Comma 2 4 3 4 4 2 2" xfId="23523"/>
    <cellStyle name="Comma 2 4 3 4 4 3" xfId="17010"/>
    <cellStyle name="Comma 2 4 3 4 4 4" xfId="29429"/>
    <cellStyle name="Comma 2 4 3 4 5" xfId="7500"/>
    <cellStyle name="Comma 2 4 3 4 5 2" xfId="19916"/>
    <cellStyle name="Comma 2 4 3 4 5 3" xfId="29430"/>
    <cellStyle name="Comma 2 4 3 4 6" xfId="14062"/>
    <cellStyle name="Comma 2 4 3 4 6 2" xfId="29431"/>
    <cellStyle name="Comma 2 4 3 4 7" xfId="13706"/>
    <cellStyle name="Comma 2 4 3 4 8" xfId="29426"/>
    <cellStyle name="Comma 2 4 3 5" xfId="401"/>
    <cellStyle name="Comma 2 4 3 5 2" xfId="775"/>
    <cellStyle name="Comma 2 4 3 5 2 2" xfId="4159"/>
    <cellStyle name="Comma 2 4 3 5 2 2 2" xfId="7219"/>
    <cellStyle name="Comma 2 4 3 5 2 2 2 2" xfId="13377"/>
    <cellStyle name="Comma 2 4 3 5 2 2 2 2 2" xfId="25764"/>
    <cellStyle name="Comma 2 4 3 5 2 2 2 3" xfId="19644"/>
    <cellStyle name="Comma 2 4 3 5 2 2 3" xfId="10146"/>
    <cellStyle name="Comma 2 4 3 5 2 2 3 2" xfId="22549"/>
    <cellStyle name="Comma 2 4 3 5 2 2 4" xfId="16730"/>
    <cellStyle name="Comma 2 4 3 5 2 3" xfId="6534"/>
    <cellStyle name="Comma 2 4 3 5 2 3 2" xfId="12693"/>
    <cellStyle name="Comma 2 4 3 5 2 3 2 2" xfId="25080"/>
    <cellStyle name="Comma 2 4 3 5 2 3 3" xfId="18960"/>
    <cellStyle name="Comma 2 4 3 5 2 4" xfId="9462"/>
    <cellStyle name="Comma 2 4 3 5 2 4 2" xfId="21865"/>
    <cellStyle name="Comma 2 4 3 5 2 5" xfId="14505"/>
    <cellStyle name="Comma 2 4 3 5 2 6" xfId="29433"/>
    <cellStyle name="Comma 2 4 3 5 3" xfId="1212"/>
    <cellStyle name="Comma 2 4 3 5 3 2" xfId="6724"/>
    <cellStyle name="Comma 2 4 3 5 3 2 2" xfId="12883"/>
    <cellStyle name="Comma 2 4 3 5 3 2 2 2" xfId="25270"/>
    <cellStyle name="Comma 2 4 3 5 3 2 3" xfId="19150"/>
    <cellStyle name="Comma 2 4 3 5 3 3" xfId="9652"/>
    <cellStyle name="Comma 2 4 3 5 3 3 2" xfId="22055"/>
    <cellStyle name="Comma 2 4 3 5 3 4" xfId="14782"/>
    <cellStyle name="Comma 2 4 3 5 3 5" xfId="29434"/>
    <cellStyle name="Comma 2 4 3 5 4" xfId="4579"/>
    <cellStyle name="Comma 2 4 3 5 4 2" xfId="11136"/>
    <cellStyle name="Comma 2 4 3 5 4 2 2" xfId="23524"/>
    <cellStyle name="Comma 2 4 3 5 4 3" xfId="17011"/>
    <cellStyle name="Comma 2 4 3 5 4 4" xfId="29435"/>
    <cellStyle name="Comma 2 4 3 5 5" xfId="7501"/>
    <cellStyle name="Comma 2 4 3 5 5 2" xfId="19917"/>
    <cellStyle name="Comma 2 4 3 5 5 3" xfId="29436"/>
    <cellStyle name="Comma 2 4 3 5 6" xfId="14150"/>
    <cellStyle name="Comma 2 4 3 5 7" xfId="29432"/>
    <cellStyle name="Comma 2 4 3 6" xfId="510"/>
    <cellStyle name="Comma 2 4 3 6 2" xfId="1213"/>
    <cellStyle name="Comma 2 4 3 6 2 2" xfId="6725"/>
    <cellStyle name="Comma 2 4 3 6 2 2 2" xfId="12884"/>
    <cellStyle name="Comma 2 4 3 6 2 2 2 2" xfId="25271"/>
    <cellStyle name="Comma 2 4 3 6 2 2 3" xfId="19151"/>
    <cellStyle name="Comma 2 4 3 6 2 3" xfId="9653"/>
    <cellStyle name="Comma 2 4 3 6 2 3 2" xfId="22056"/>
    <cellStyle name="Comma 2 4 3 6 2 4" xfId="14783"/>
    <cellStyle name="Comma 2 4 3 6 2 5" xfId="29438"/>
    <cellStyle name="Comma 2 4 3 6 3" xfId="4580"/>
    <cellStyle name="Comma 2 4 3 6 3 2" xfId="10906"/>
    <cellStyle name="Comma 2 4 3 6 3 2 2" xfId="23307"/>
    <cellStyle name="Comma 2 4 3 6 3 3" xfId="17012"/>
    <cellStyle name="Comma 2 4 3 6 3 4" xfId="29439"/>
    <cellStyle name="Comma 2 4 3 6 4" xfId="7502"/>
    <cellStyle name="Comma 2 4 3 6 4 2" xfId="19918"/>
    <cellStyle name="Comma 2 4 3 6 4 3" xfId="29440"/>
    <cellStyle name="Comma 2 4 3 6 5" xfId="14241"/>
    <cellStyle name="Comma 2 4 3 6 5 2" xfId="29441"/>
    <cellStyle name="Comma 2 4 3 6 6" xfId="29437"/>
    <cellStyle name="Comma 2 4 3 7" xfId="1214"/>
    <cellStyle name="Comma 2 4 3 7 2" xfId="4581"/>
    <cellStyle name="Comma 2 4 3 7 2 2" xfId="11137"/>
    <cellStyle name="Comma 2 4 3 7 2 2 2" xfId="23525"/>
    <cellStyle name="Comma 2 4 3 7 2 3" xfId="17013"/>
    <cellStyle name="Comma 2 4 3 7 3" xfId="7503"/>
    <cellStyle name="Comma 2 4 3 7 3 2" xfId="19919"/>
    <cellStyle name="Comma 2 4 3 7 4" xfId="14784"/>
    <cellStyle name="Comma 2 4 3 7 5" xfId="29442"/>
    <cellStyle name="Comma 2 4 3 8" xfId="1197"/>
    <cellStyle name="Comma 2 4 3 8 2" xfId="6714"/>
    <cellStyle name="Comma 2 4 3 8 2 2" xfId="12873"/>
    <cellStyle name="Comma 2 4 3 8 2 2 2" xfId="25260"/>
    <cellStyle name="Comma 2 4 3 8 2 3" xfId="19140"/>
    <cellStyle name="Comma 2 4 3 8 3" xfId="9642"/>
    <cellStyle name="Comma 2 4 3 8 3 2" xfId="22045"/>
    <cellStyle name="Comma 2 4 3 8 4" xfId="14767"/>
    <cellStyle name="Comma 2 4 3 8 5" xfId="29443"/>
    <cellStyle name="Comma 2 4 3 9" xfId="4564"/>
    <cellStyle name="Comma 2 4 3 9 2" xfId="11126"/>
    <cellStyle name="Comma 2 4 3 9 2 2" xfId="23514"/>
    <cellStyle name="Comma 2 4 3 9 3" xfId="16996"/>
    <cellStyle name="Comma 2 4 3 9 4" xfId="29444"/>
    <cellStyle name="Comma 2 4 4" xfId="154"/>
    <cellStyle name="Comma 2 4 4 10" xfId="13907"/>
    <cellStyle name="Comma 2 4 4 10 2" xfId="29446"/>
    <cellStyle name="Comma 2 4 4 11" xfId="13550"/>
    <cellStyle name="Comma 2 4 4 12" xfId="29445"/>
    <cellStyle name="Comma 2 4 4 2" xfId="245"/>
    <cellStyle name="Comma 2 4 4 2 10" xfId="29447"/>
    <cellStyle name="Comma 2 4 4 2 2" xfId="621"/>
    <cellStyle name="Comma 2 4 4 2 2 2" xfId="1217"/>
    <cellStyle name="Comma 2 4 4 2 2 2 2" xfId="6728"/>
    <cellStyle name="Comma 2 4 4 2 2 2 2 2" xfId="12887"/>
    <cellStyle name="Comma 2 4 4 2 2 2 2 2 2" xfId="25274"/>
    <cellStyle name="Comma 2 4 4 2 2 2 2 3" xfId="19154"/>
    <cellStyle name="Comma 2 4 4 2 2 2 3" xfId="9656"/>
    <cellStyle name="Comma 2 4 4 2 2 2 3 2" xfId="22059"/>
    <cellStyle name="Comma 2 4 4 2 2 2 4" xfId="14787"/>
    <cellStyle name="Comma 2 4 4 2 2 2 5" xfId="29449"/>
    <cellStyle name="Comma 2 4 4 2 2 3" xfId="4584"/>
    <cellStyle name="Comma 2 4 4 2 2 3 2" xfId="10602"/>
    <cellStyle name="Comma 2 4 4 2 2 3 2 2" xfId="23003"/>
    <cellStyle name="Comma 2 4 4 2 2 3 3" xfId="17016"/>
    <cellStyle name="Comma 2 4 4 2 2 3 4" xfId="29450"/>
    <cellStyle name="Comma 2 4 4 2 2 4" xfId="7506"/>
    <cellStyle name="Comma 2 4 4 2 2 4 2" xfId="19922"/>
    <cellStyle name="Comma 2 4 4 2 2 4 3" xfId="29451"/>
    <cellStyle name="Comma 2 4 4 2 2 5" xfId="14351"/>
    <cellStyle name="Comma 2 4 4 2 2 5 2" xfId="29452"/>
    <cellStyle name="Comma 2 4 4 2 2 6" xfId="13816"/>
    <cellStyle name="Comma 2 4 4 2 2 6 2" xfId="29453"/>
    <cellStyle name="Comma 2 4 4 2 2 7" xfId="29448"/>
    <cellStyle name="Comma 2 4 4 2 3" xfId="1218"/>
    <cellStyle name="Comma 2 4 4 2 3 2" xfId="4585"/>
    <cellStyle name="Comma 2 4 4 2 3 2 2" xfId="10398"/>
    <cellStyle name="Comma 2 4 4 2 3 2 2 2" xfId="22799"/>
    <cellStyle name="Comma 2 4 4 2 3 2 3" xfId="17017"/>
    <cellStyle name="Comma 2 4 4 2 3 2 4" xfId="29455"/>
    <cellStyle name="Comma 2 4 4 2 3 3" xfId="10789"/>
    <cellStyle name="Comma 2 4 4 2 3 3 2" xfId="23190"/>
    <cellStyle name="Comma 2 4 4 2 3 3 3" xfId="29456"/>
    <cellStyle name="Comma 2 4 4 2 3 4" xfId="7507"/>
    <cellStyle name="Comma 2 4 4 2 3 4 2" xfId="19923"/>
    <cellStyle name="Comma 2 4 4 2 3 4 3" xfId="29457"/>
    <cellStyle name="Comma 2 4 4 2 3 5" xfId="14788"/>
    <cellStyle name="Comma 2 4 4 2 3 5 2" xfId="29458"/>
    <cellStyle name="Comma 2 4 4 2 3 6" xfId="29454"/>
    <cellStyle name="Comma 2 4 4 2 4" xfId="1219"/>
    <cellStyle name="Comma 2 4 4 2 4 2" xfId="4586"/>
    <cellStyle name="Comma 2 4 4 2 4 2 2" xfId="11140"/>
    <cellStyle name="Comma 2 4 4 2 4 2 2 2" xfId="23528"/>
    <cellStyle name="Comma 2 4 4 2 4 2 3" xfId="17018"/>
    <cellStyle name="Comma 2 4 4 2 4 3" xfId="7508"/>
    <cellStyle name="Comma 2 4 4 2 4 3 2" xfId="19924"/>
    <cellStyle name="Comma 2 4 4 2 4 4" xfId="14789"/>
    <cellStyle name="Comma 2 4 4 2 4 5" xfId="29459"/>
    <cellStyle name="Comma 2 4 4 2 5" xfId="1216"/>
    <cellStyle name="Comma 2 4 4 2 5 2" xfId="6727"/>
    <cellStyle name="Comma 2 4 4 2 5 2 2" xfId="12886"/>
    <cellStyle name="Comma 2 4 4 2 5 2 2 2" xfId="25273"/>
    <cellStyle name="Comma 2 4 4 2 5 2 3" xfId="19153"/>
    <cellStyle name="Comma 2 4 4 2 5 3" xfId="9655"/>
    <cellStyle name="Comma 2 4 4 2 5 3 2" xfId="22058"/>
    <cellStyle name="Comma 2 4 4 2 5 4" xfId="14786"/>
    <cellStyle name="Comma 2 4 4 2 5 5" xfId="29460"/>
    <cellStyle name="Comma 2 4 4 2 6" xfId="4583"/>
    <cellStyle name="Comma 2 4 4 2 6 2" xfId="11139"/>
    <cellStyle name="Comma 2 4 4 2 6 2 2" xfId="23527"/>
    <cellStyle name="Comma 2 4 4 2 6 3" xfId="17015"/>
    <cellStyle name="Comma 2 4 4 2 6 4" xfId="29461"/>
    <cellStyle name="Comma 2 4 4 2 7" xfId="7505"/>
    <cellStyle name="Comma 2 4 4 2 7 2" xfId="19921"/>
    <cellStyle name="Comma 2 4 4 2 7 3" xfId="29462"/>
    <cellStyle name="Comma 2 4 4 2 8" xfId="13996"/>
    <cellStyle name="Comma 2 4 4 2 8 2" xfId="29463"/>
    <cellStyle name="Comma 2 4 4 2 9" xfId="13638"/>
    <cellStyle name="Comma 2 4 4 3" xfId="335"/>
    <cellStyle name="Comma 2 4 4 3 2" xfId="709"/>
    <cellStyle name="Comma 2 4 4 3 2 2" xfId="4095"/>
    <cellStyle name="Comma 2 4 4 3 2 2 2" xfId="7159"/>
    <cellStyle name="Comma 2 4 4 3 2 2 2 2" xfId="13317"/>
    <cellStyle name="Comma 2 4 4 3 2 2 2 2 2" xfId="25704"/>
    <cellStyle name="Comma 2 4 4 3 2 2 2 3" xfId="19584"/>
    <cellStyle name="Comma 2 4 4 3 2 2 3" xfId="10086"/>
    <cellStyle name="Comma 2 4 4 3 2 2 3 2" xfId="22489"/>
    <cellStyle name="Comma 2 4 4 3 2 2 4" xfId="16666"/>
    <cellStyle name="Comma 2 4 4 3 2 3" xfId="6470"/>
    <cellStyle name="Comma 2 4 4 3 2 3 2" xfId="12629"/>
    <cellStyle name="Comma 2 4 4 3 2 3 2 2" xfId="25016"/>
    <cellStyle name="Comma 2 4 4 3 2 3 3" xfId="18896"/>
    <cellStyle name="Comma 2 4 4 3 2 4" xfId="9398"/>
    <cellStyle name="Comma 2 4 4 3 2 4 2" xfId="21801"/>
    <cellStyle name="Comma 2 4 4 3 2 5" xfId="14439"/>
    <cellStyle name="Comma 2 4 4 3 2 6" xfId="29465"/>
    <cellStyle name="Comma 2 4 4 3 3" xfId="1220"/>
    <cellStyle name="Comma 2 4 4 3 3 2" xfId="6729"/>
    <cellStyle name="Comma 2 4 4 3 3 2 2" xfId="12888"/>
    <cellStyle name="Comma 2 4 4 3 3 2 2 2" xfId="25275"/>
    <cellStyle name="Comma 2 4 4 3 3 2 3" xfId="19155"/>
    <cellStyle name="Comma 2 4 4 3 3 3" xfId="9657"/>
    <cellStyle name="Comma 2 4 4 3 3 3 2" xfId="22060"/>
    <cellStyle name="Comma 2 4 4 3 3 4" xfId="14790"/>
    <cellStyle name="Comma 2 4 4 3 3 5" xfId="29466"/>
    <cellStyle name="Comma 2 4 4 3 4" xfId="4587"/>
    <cellStyle name="Comma 2 4 4 3 4 2" xfId="11141"/>
    <cellStyle name="Comma 2 4 4 3 4 2 2" xfId="23529"/>
    <cellStyle name="Comma 2 4 4 3 4 3" xfId="17019"/>
    <cellStyle name="Comma 2 4 4 3 4 4" xfId="29467"/>
    <cellStyle name="Comma 2 4 4 3 5" xfId="7509"/>
    <cellStyle name="Comma 2 4 4 3 5 2" xfId="19925"/>
    <cellStyle name="Comma 2 4 4 3 5 3" xfId="29468"/>
    <cellStyle name="Comma 2 4 4 3 6" xfId="14084"/>
    <cellStyle name="Comma 2 4 4 3 6 2" xfId="29469"/>
    <cellStyle name="Comma 2 4 4 3 7" xfId="13728"/>
    <cellStyle name="Comma 2 4 4 3 8" xfId="29464"/>
    <cellStyle name="Comma 2 4 4 4" xfId="423"/>
    <cellStyle name="Comma 2 4 4 4 2" xfId="797"/>
    <cellStyle name="Comma 2 4 4 4 2 2" xfId="4181"/>
    <cellStyle name="Comma 2 4 4 4 2 2 2" xfId="7241"/>
    <cellStyle name="Comma 2 4 4 4 2 2 2 2" xfId="13399"/>
    <cellStyle name="Comma 2 4 4 4 2 2 2 2 2" xfId="25786"/>
    <cellStyle name="Comma 2 4 4 4 2 2 2 3" xfId="19666"/>
    <cellStyle name="Comma 2 4 4 4 2 2 3" xfId="10168"/>
    <cellStyle name="Comma 2 4 4 4 2 2 3 2" xfId="22571"/>
    <cellStyle name="Comma 2 4 4 4 2 2 4" xfId="16752"/>
    <cellStyle name="Comma 2 4 4 4 2 3" xfId="6556"/>
    <cellStyle name="Comma 2 4 4 4 2 3 2" xfId="12715"/>
    <cellStyle name="Comma 2 4 4 4 2 3 2 2" xfId="25102"/>
    <cellStyle name="Comma 2 4 4 4 2 3 3" xfId="18982"/>
    <cellStyle name="Comma 2 4 4 4 2 4" xfId="9484"/>
    <cellStyle name="Comma 2 4 4 4 2 4 2" xfId="21887"/>
    <cellStyle name="Comma 2 4 4 4 2 5" xfId="14527"/>
    <cellStyle name="Comma 2 4 4 4 2 6" xfId="29471"/>
    <cellStyle name="Comma 2 4 4 4 3" xfId="1221"/>
    <cellStyle name="Comma 2 4 4 4 3 2" xfId="6730"/>
    <cellStyle name="Comma 2 4 4 4 3 2 2" xfId="12889"/>
    <cellStyle name="Comma 2 4 4 4 3 2 2 2" xfId="25276"/>
    <cellStyle name="Comma 2 4 4 4 3 2 3" xfId="19156"/>
    <cellStyle name="Comma 2 4 4 4 3 3" xfId="9658"/>
    <cellStyle name="Comma 2 4 4 4 3 3 2" xfId="22061"/>
    <cellStyle name="Comma 2 4 4 4 3 4" xfId="14791"/>
    <cellStyle name="Comma 2 4 4 4 3 5" xfId="29472"/>
    <cellStyle name="Comma 2 4 4 4 4" xfId="4588"/>
    <cellStyle name="Comma 2 4 4 4 4 2" xfId="11142"/>
    <cellStyle name="Comma 2 4 4 4 4 2 2" xfId="23530"/>
    <cellStyle name="Comma 2 4 4 4 4 3" xfId="17020"/>
    <cellStyle name="Comma 2 4 4 4 4 4" xfId="29473"/>
    <cellStyle name="Comma 2 4 4 4 5" xfId="7510"/>
    <cellStyle name="Comma 2 4 4 4 5 2" xfId="19926"/>
    <cellStyle name="Comma 2 4 4 4 5 3" xfId="29474"/>
    <cellStyle name="Comma 2 4 4 4 6" xfId="14172"/>
    <cellStyle name="Comma 2 4 4 4 7" xfId="29470"/>
    <cellStyle name="Comma 2 4 4 5" xfId="532"/>
    <cellStyle name="Comma 2 4 4 5 2" xfId="1222"/>
    <cellStyle name="Comma 2 4 4 5 2 2" xfId="6731"/>
    <cellStyle name="Comma 2 4 4 5 2 2 2" xfId="12890"/>
    <cellStyle name="Comma 2 4 4 5 2 2 2 2" xfId="25277"/>
    <cellStyle name="Comma 2 4 4 5 2 2 3" xfId="19157"/>
    <cellStyle name="Comma 2 4 4 5 2 3" xfId="9659"/>
    <cellStyle name="Comma 2 4 4 5 2 3 2" xfId="22062"/>
    <cellStyle name="Comma 2 4 4 5 2 4" xfId="14792"/>
    <cellStyle name="Comma 2 4 4 5 2 5" xfId="29476"/>
    <cellStyle name="Comma 2 4 4 5 3" xfId="4589"/>
    <cellStyle name="Comma 2 4 4 5 3 2" xfId="10928"/>
    <cellStyle name="Comma 2 4 4 5 3 2 2" xfId="23329"/>
    <cellStyle name="Comma 2 4 4 5 3 3" xfId="17021"/>
    <cellStyle name="Comma 2 4 4 5 3 4" xfId="29477"/>
    <cellStyle name="Comma 2 4 4 5 4" xfId="7511"/>
    <cellStyle name="Comma 2 4 4 5 4 2" xfId="19927"/>
    <cellStyle name="Comma 2 4 4 5 4 3" xfId="29478"/>
    <cellStyle name="Comma 2 4 4 5 5" xfId="14263"/>
    <cellStyle name="Comma 2 4 4 5 5 2" xfId="29479"/>
    <cellStyle name="Comma 2 4 4 5 6" xfId="29475"/>
    <cellStyle name="Comma 2 4 4 6" xfId="1223"/>
    <cellStyle name="Comma 2 4 4 6 2" xfId="4590"/>
    <cellStyle name="Comma 2 4 4 6 2 2" xfId="11143"/>
    <cellStyle name="Comma 2 4 4 6 2 2 2" xfId="23531"/>
    <cellStyle name="Comma 2 4 4 6 2 3" xfId="17022"/>
    <cellStyle name="Comma 2 4 4 6 3" xfId="7512"/>
    <cellStyle name="Comma 2 4 4 6 3 2" xfId="19928"/>
    <cellStyle name="Comma 2 4 4 6 4" xfId="14793"/>
    <cellStyle name="Comma 2 4 4 6 5" xfId="29480"/>
    <cellStyle name="Comma 2 4 4 7" xfId="1215"/>
    <cellStyle name="Comma 2 4 4 7 2" xfId="6726"/>
    <cellStyle name="Comma 2 4 4 7 2 2" xfId="12885"/>
    <cellStyle name="Comma 2 4 4 7 2 2 2" xfId="25272"/>
    <cellStyle name="Comma 2 4 4 7 2 3" xfId="19152"/>
    <cellStyle name="Comma 2 4 4 7 3" xfId="9654"/>
    <cellStyle name="Comma 2 4 4 7 3 2" xfId="22057"/>
    <cellStyle name="Comma 2 4 4 7 4" xfId="14785"/>
    <cellStyle name="Comma 2 4 4 7 5" xfId="29481"/>
    <cellStyle name="Comma 2 4 4 8" xfId="4582"/>
    <cellStyle name="Comma 2 4 4 8 2" xfId="11138"/>
    <cellStyle name="Comma 2 4 4 8 2 2" xfId="23526"/>
    <cellStyle name="Comma 2 4 4 8 3" xfId="17014"/>
    <cellStyle name="Comma 2 4 4 8 4" xfId="29482"/>
    <cellStyle name="Comma 2 4 4 9" xfId="7504"/>
    <cellStyle name="Comma 2 4 4 9 2" xfId="19920"/>
    <cellStyle name="Comma 2 4 4 9 3" xfId="29483"/>
    <cellStyle name="Comma 2 4 5" xfId="201"/>
    <cellStyle name="Comma 2 4 5 10" xfId="29484"/>
    <cellStyle name="Comma 2 4 5 2" xfId="577"/>
    <cellStyle name="Comma 2 4 5 2 2" xfId="1225"/>
    <cellStyle name="Comma 2 4 5 2 2 2" xfId="6733"/>
    <cellStyle name="Comma 2 4 5 2 2 2 2" xfId="12892"/>
    <cellStyle name="Comma 2 4 5 2 2 2 2 2" xfId="25279"/>
    <cellStyle name="Comma 2 4 5 2 2 2 3" xfId="19159"/>
    <cellStyle name="Comma 2 4 5 2 2 3" xfId="9661"/>
    <cellStyle name="Comma 2 4 5 2 2 3 2" xfId="22064"/>
    <cellStyle name="Comma 2 4 5 2 2 4" xfId="14795"/>
    <cellStyle name="Comma 2 4 5 2 2 5" xfId="29486"/>
    <cellStyle name="Comma 2 4 5 2 3" xfId="4592"/>
    <cellStyle name="Comma 2 4 5 2 3 2" xfId="10603"/>
    <cellStyle name="Comma 2 4 5 2 3 2 2" xfId="23004"/>
    <cellStyle name="Comma 2 4 5 2 3 3" xfId="17024"/>
    <cellStyle name="Comma 2 4 5 2 3 4" xfId="29487"/>
    <cellStyle name="Comma 2 4 5 2 4" xfId="7514"/>
    <cellStyle name="Comma 2 4 5 2 4 2" xfId="19930"/>
    <cellStyle name="Comma 2 4 5 2 4 3" xfId="29488"/>
    <cellStyle name="Comma 2 4 5 2 5" xfId="14307"/>
    <cellStyle name="Comma 2 4 5 2 5 2" xfId="29489"/>
    <cellStyle name="Comma 2 4 5 2 6" xfId="13772"/>
    <cellStyle name="Comma 2 4 5 2 6 2" xfId="29490"/>
    <cellStyle name="Comma 2 4 5 2 7" xfId="29485"/>
    <cellStyle name="Comma 2 4 5 3" xfId="1226"/>
    <cellStyle name="Comma 2 4 5 3 2" xfId="4593"/>
    <cellStyle name="Comma 2 4 5 3 2 2" xfId="10399"/>
    <cellStyle name="Comma 2 4 5 3 2 2 2" xfId="22800"/>
    <cellStyle name="Comma 2 4 5 3 2 3" xfId="17025"/>
    <cellStyle name="Comma 2 4 5 3 2 4" xfId="29492"/>
    <cellStyle name="Comma 2 4 5 3 3" xfId="10790"/>
    <cellStyle name="Comma 2 4 5 3 3 2" xfId="23191"/>
    <cellStyle name="Comma 2 4 5 3 3 3" xfId="29493"/>
    <cellStyle name="Comma 2 4 5 3 4" xfId="7515"/>
    <cellStyle name="Comma 2 4 5 3 4 2" xfId="19931"/>
    <cellStyle name="Comma 2 4 5 3 4 3" xfId="29494"/>
    <cellStyle name="Comma 2 4 5 3 5" xfId="14796"/>
    <cellStyle name="Comma 2 4 5 3 5 2" xfId="29495"/>
    <cellStyle name="Comma 2 4 5 3 6" xfId="29491"/>
    <cellStyle name="Comma 2 4 5 4" xfId="1227"/>
    <cellStyle name="Comma 2 4 5 4 2" xfId="4594"/>
    <cellStyle name="Comma 2 4 5 4 2 2" xfId="11145"/>
    <cellStyle name="Comma 2 4 5 4 2 2 2" xfId="23533"/>
    <cellStyle name="Comma 2 4 5 4 2 3" xfId="17026"/>
    <cellStyle name="Comma 2 4 5 4 3" xfId="7516"/>
    <cellStyle name="Comma 2 4 5 4 3 2" xfId="19932"/>
    <cellStyle name="Comma 2 4 5 4 4" xfId="14797"/>
    <cellStyle name="Comma 2 4 5 4 5" xfId="29496"/>
    <cellStyle name="Comma 2 4 5 5" xfId="1224"/>
    <cellStyle name="Comma 2 4 5 5 2" xfId="6732"/>
    <cellStyle name="Comma 2 4 5 5 2 2" xfId="12891"/>
    <cellStyle name="Comma 2 4 5 5 2 2 2" xfId="25278"/>
    <cellStyle name="Comma 2 4 5 5 2 3" xfId="19158"/>
    <cellStyle name="Comma 2 4 5 5 3" xfId="9660"/>
    <cellStyle name="Comma 2 4 5 5 3 2" xfId="22063"/>
    <cellStyle name="Comma 2 4 5 5 4" xfId="14794"/>
    <cellStyle name="Comma 2 4 5 5 5" xfId="29497"/>
    <cellStyle name="Comma 2 4 5 6" xfId="4591"/>
    <cellStyle name="Comma 2 4 5 6 2" xfId="11144"/>
    <cellStyle name="Comma 2 4 5 6 2 2" xfId="23532"/>
    <cellStyle name="Comma 2 4 5 6 3" xfId="17023"/>
    <cellStyle name="Comma 2 4 5 6 4" xfId="29498"/>
    <cellStyle name="Comma 2 4 5 7" xfId="7513"/>
    <cellStyle name="Comma 2 4 5 7 2" xfId="19929"/>
    <cellStyle name="Comma 2 4 5 7 3" xfId="29499"/>
    <cellStyle name="Comma 2 4 5 8" xfId="13952"/>
    <cellStyle name="Comma 2 4 5 8 2" xfId="29500"/>
    <cellStyle name="Comma 2 4 5 9" xfId="13594"/>
    <cellStyle name="Comma 2 4 6" xfId="291"/>
    <cellStyle name="Comma 2 4 6 2" xfId="665"/>
    <cellStyle name="Comma 2 4 6 2 2" xfId="4057"/>
    <cellStyle name="Comma 2 4 6 2 2 2" xfId="7124"/>
    <cellStyle name="Comma 2 4 6 2 2 2 2" xfId="13282"/>
    <cellStyle name="Comma 2 4 6 2 2 2 2 2" xfId="25669"/>
    <cellStyle name="Comma 2 4 6 2 2 2 3" xfId="19549"/>
    <cellStyle name="Comma 2 4 6 2 2 3" xfId="10051"/>
    <cellStyle name="Comma 2 4 6 2 2 3 2" xfId="22454"/>
    <cellStyle name="Comma 2 4 6 2 2 4" xfId="16628"/>
    <cellStyle name="Comma 2 4 6 2 3" xfId="6432"/>
    <cellStyle name="Comma 2 4 6 2 3 2" xfId="12591"/>
    <cellStyle name="Comma 2 4 6 2 3 2 2" xfId="24978"/>
    <cellStyle name="Comma 2 4 6 2 3 3" xfId="18858"/>
    <cellStyle name="Comma 2 4 6 2 4" xfId="9360"/>
    <cellStyle name="Comma 2 4 6 2 4 2" xfId="21763"/>
    <cellStyle name="Comma 2 4 6 2 5" xfId="14395"/>
    <cellStyle name="Comma 2 4 6 2 6" xfId="29502"/>
    <cellStyle name="Comma 2 4 6 3" xfId="1228"/>
    <cellStyle name="Comma 2 4 6 3 2" xfId="6734"/>
    <cellStyle name="Comma 2 4 6 3 2 2" xfId="12893"/>
    <cellStyle name="Comma 2 4 6 3 2 2 2" xfId="25280"/>
    <cellStyle name="Comma 2 4 6 3 2 3" xfId="19160"/>
    <cellStyle name="Comma 2 4 6 3 3" xfId="9662"/>
    <cellStyle name="Comma 2 4 6 3 3 2" xfId="22065"/>
    <cellStyle name="Comma 2 4 6 3 4" xfId="14798"/>
    <cellStyle name="Comma 2 4 6 3 5" xfId="29503"/>
    <cellStyle name="Comma 2 4 6 4" xfId="4595"/>
    <cellStyle name="Comma 2 4 6 4 2" xfId="11146"/>
    <cellStyle name="Comma 2 4 6 4 2 2" xfId="23534"/>
    <cellStyle name="Comma 2 4 6 4 3" xfId="17027"/>
    <cellStyle name="Comma 2 4 6 4 4" xfId="29504"/>
    <cellStyle name="Comma 2 4 6 5" xfId="7517"/>
    <cellStyle name="Comma 2 4 6 5 2" xfId="19933"/>
    <cellStyle name="Comma 2 4 6 5 3" xfId="29505"/>
    <cellStyle name="Comma 2 4 6 6" xfId="14040"/>
    <cellStyle name="Comma 2 4 6 6 2" xfId="29506"/>
    <cellStyle name="Comma 2 4 6 7" xfId="13684"/>
    <cellStyle name="Comma 2 4 6 8" xfId="29501"/>
    <cellStyle name="Comma 2 4 7" xfId="379"/>
    <cellStyle name="Comma 2 4 7 2" xfId="753"/>
    <cellStyle name="Comma 2 4 7 2 2" xfId="4138"/>
    <cellStyle name="Comma 2 4 7 2 2 2" xfId="7202"/>
    <cellStyle name="Comma 2 4 7 2 2 2 2" xfId="13360"/>
    <cellStyle name="Comma 2 4 7 2 2 2 2 2" xfId="25747"/>
    <cellStyle name="Comma 2 4 7 2 2 2 3" xfId="19627"/>
    <cellStyle name="Comma 2 4 7 2 2 3" xfId="10129"/>
    <cellStyle name="Comma 2 4 7 2 2 3 2" xfId="22532"/>
    <cellStyle name="Comma 2 4 7 2 2 4" xfId="16709"/>
    <cellStyle name="Comma 2 4 7 2 3" xfId="6513"/>
    <cellStyle name="Comma 2 4 7 2 3 2" xfId="12672"/>
    <cellStyle name="Comma 2 4 7 2 3 2 2" xfId="25059"/>
    <cellStyle name="Comma 2 4 7 2 3 3" xfId="18939"/>
    <cellStyle name="Comma 2 4 7 2 4" xfId="9441"/>
    <cellStyle name="Comma 2 4 7 2 4 2" xfId="21844"/>
    <cellStyle name="Comma 2 4 7 2 5" xfId="14483"/>
    <cellStyle name="Comma 2 4 7 2 6" xfId="29508"/>
    <cellStyle name="Comma 2 4 7 3" xfId="1229"/>
    <cellStyle name="Comma 2 4 7 3 2" xfId="6735"/>
    <cellStyle name="Comma 2 4 7 3 2 2" xfId="12894"/>
    <cellStyle name="Comma 2 4 7 3 2 2 2" xfId="25281"/>
    <cellStyle name="Comma 2 4 7 3 2 3" xfId="19161"/>
    <cellStyle name="Comma 2 4 7 3 3" xfId="9663"/>
    <cellStyle name="Comma 2 4 7 3 3 2" xfId="22066"/>
    <cellStyle name="Comma 2 4 7 3 4" xfId="14799"/>
    <cellStyle name="Comma 2 4 7 3 5" xfId="29509"/>
    <cellStyle name="Comma 2 4 7 4" xfId="4596"/>
    <cellStyle name="Comma 2 4 7 4 2" xfId="11147"/>
    <cellStyle name="Comma 2 4 7 4 2 2" xfId="23535"/>
    <cellStyle name="Comma 2 4 7 4 3" xfId="17028"/>
    <cellStyle name="Comma 2 4 7 4 4" xfId="29510"/>
    <cellStyle name="Comma 2 4 7 5" xfId="7518"/>
    <cellStyle name="Comma 2 4 7 5 2" xfId="19934"/>
    <cellStyle name="Comma 2 4 7 5 3" xfId="29511"/>
    <cellStyle name="Comma 2 4 7 6" xfId="14128"/>
    <cellStyle name="Comma 2 4 7 7" xfId="29507"/>
    <cellStyle name="Comma 2 4 8" xfId="488"/>
    <cellStyle name="Comma 2 4 8 2" xfId="1230"/>
    <cellStyle name="Comma 2 4 8 2 2" xfId="6736"/>
    <cellStyle name="Comma 2 4 8 2 2 2" xfId="12895"/>
    <cellStyle name="Comma 2 4 8 2 2 2 2" xfId="25282"/>
    <cellStyle name="Comma 2 4 8 2 2 3" xfId="19162"/>
    <cellStyle name="Comma 2 4 8 2 3" xfId="9664"/>
    <cellStyle name="Comma 2 4 8 2 3 2" xfId="22067"/>
    <cellStyle name="Comma 2 4 8 2 4" xfId="14800"/>
    <cellStyle name="Comma 2 4 8 2 5" xfId="29513"/>
    <cellStyle name="Comma 2 4 8 3" xfId="4597"/>
    <cellStyle name="Comma 2 4 8 3 2" xfId="10888"/>
    <cellStyle name="Comma 2 4 8 3 2 2" xfId="23289"/>
    <cellStyle name="Comma 2 4 8 3 3" xfId="17029"/>
    <cellStyle name="Comma 2 4 8 3 4" xfId="29514"/>
    <cellStyle name="Comma 2 4 8 4" xfId="7519"/>
    <cellStyle name="Comma 2 4 8 4 2" xfId="19935"/>
    <cellStyle name="Comma 2 4 8 4 3" xfId="29515"/>
    <cellStyle name="Comma 2 4 8 5" xfId="14219"/>
    <cellStyle name="Comma 2 4 8 5 2" xfId="29516"/>
    <cellStyle name="Comma 2 4 8 6" xfId="29512"/>
    <cellStyle name="Comma 2 4 9" xfId="1231"/>
    <cellStyle name="Comma 2 4 9 2" xfId="4598"/>
    <cellStyle name="Comma 2 4 9 2 2" xfId="11148"/>
    <cellStyle name="Comma 2 4 9 2 2 2" xfId="23536"/>
    <cellStyle name="Comma 2 4 9 2 3" xfId="17030"/>
    <cellStyle name="Comma 2 4 9 3" xfId="7520"/>
    <cellStyle name="Comma 2 4 9 3 2" xfId="19936"/>
    <cellStyle name="Comma 2 4 9 4" xfId="14801"/>
    <cellStyle name="Comma 2 4 9 5" xfId="29517"/>
    <cellStyle name="Comma 2 5" xfId="112"/>
    <cellStyle name="Comma 2 5 10" xfId="913"/>
    <cellStyle name="Comma 2 5 10 2" xfId="6607"/>
    <cellStyle name="Comma 2 5 10 2 2" xfId="12766"/>
    <cellStyle name="Comma 2 5 10 2 2 2" xfId="25153"/>
    <cellStyle name="Comma 2 5 10 2 3" xfId="19033"/>
    <cellStyle name="Comma 2 5 10 3" xfId="9535"/>
    <cellStyle name="Comma 2 5 10 3 2" xfId="21938"/>
    <cellStyle name="Comma 2 5 10 4" xfId="14586"/>
    <cellStyle name="Comma 2 5 10 5" xfId="29519"/>
    <cellStyle name="Comma 2 5 11" xfId="4378"/>
    <cellStyle name="Comma 2 5 11 2" xfId="10996"/>
    <cellStyle name="Comma 2 5 11 2 2" xfId="23384"/>
    <cellStyle name="Comma 2 5 11 3" xfId="16815"/>
    <cellStyle name="Comma 2 5 11 4" xfId="29520"/>
    <cellStyle name="Comma 2 5 12" xfId="7301"/>
    <cellStyle name="Comma 2 5 12 2" xfId="19721"/>
    <cellStyle name="Comma 2 5 12 3" xfId="29521"/>
    <cellStyle name="Comma 2 5 13" xfId="13865"/>
    <cellStyle name="Comma 2 5 13 2" xfId="29522"/>
    <cellStyle name="Comma 2 5 14" xfId="13508"/>
    <cellStyle name="Comma 2 5 15" xfId="29518"/>
    <cellStyle name="Comma 2 5 2" xfId="125"/>
    <cellStyle name="Comma 2 5 2 10" xfId="4599"/>
    <cellStyle name="Comma 2 5 2 10 2" xfId="11149"/>
    <cellStyle name="Comma 2 5 2 10 2 2" xfId="23537"/>
    <cellStyle name="Comma 2 5 2 10 3" xfId="17031"/>
    <cellStyle name="Comma 2 5 2 10 4" xfId="29524"/>
    <cellStyle name="Comma 2 5 2 11" xfId="7521"/>
    <cellStyle name="Comma 2 5 2 11 2" xfId="19937"/>
    <cellStyle name="Comma 2 5 2 11 3" xfId="29525"/>
    <cellStyle name="Comma 2 5 2 12" xfId="13878"/>
    <cellStyle name="Comma 2 5 2 12 2" xfId="29526"/>
    <cellStyle name="Comma 2 5 2 13" xfId="13521"/>
    <cellStyle name="Comma 2 5 2 14" xfId="29523"/>
    <cellStyle name="Comma 2 5 2 2" xfId="147"/>
    <cellStyle name="Comma 2 5 2 2 10" xfId="7522"/>
    <cellStyle name="Comma 2 5 2 2 10 2" xfId="19938"/>
    <cellStyle name="Comma 2 5 2 2 10 3" xfId="29528"/>
    <cellStyle name="Comma 2 5 2 2 11" xfId="13900"/>
    <cellStyle name="Comma 2 5 2 2 11 2" xfId="29529"/>
    <cellStyle name="Comma 2 5 2 2 12" xfId="13543"/>
    <cellStyle name="Comma 2 5 2 2 13" xfId="29527"/>
    <cellStyle name="Comma 2 5 2 2 2" xfId="191"/>
    <cellStyle name="Comma 2 5 2 2 2 10" xfId="13944"/>
    <cellStyle name="Comma 2 5 2 2 2 10 2" xfId="29531"/>
    <cellStyle name="Comma 2 5 2 2 2 11" xfId="13587"/>
    <cellStyle name="Comma 2 5 2 2 2 12" xfId="29530"/>
    <cellStyle name="Comma 2 5 2 2 2 2" xfId="282"/>
    <cellStyle name="Comma 2 5 2 2 2 2 10" xfId="29532"/>
    <cellStyle name="Comma 2 5 2 2 2 2 2" xfId="658"/>
    <cellStyle name="Comma 2 5 2 2 2 2 2 2" xfId="1236"/>
    <cellStyle name="Comma 2 5 2 2 2 2 2 2 2" xfId="6741"/>
    <cellStyle name="Comma 2 5 2 2 2 2 2 2 2 2" xfId="12900"/>
    <cellStyle name="Comma 2 5 2 2 2 2 2 2 2 2 2" xfId="25287"/>
    <cellStyle name="Comma 2 5 2 2 2 2 2 2 2 3" xfId="19167"/>
    <cellStyle name="Comma 2 5 2 2 2 2 2 2 3" xfId="9669"/>
    <cellStyle name="Comma 2 5 2 2 2 2 2 2 3 2" xfId="22072"/>
    <cellStyle name="Comma 2 5 2 2 2 2 2 2 4" xfId="14806"/>
    <cellStyle name="Comma 2 5 2 2 2 2 2 2 5" xfId="29534"/>
    <cellStyle name="Comma 2 5 2 2 2 2 2 3" xfId="4603"/>
    <cellStyle name="Comma 2 5 2 2 2 2 2 3 2" xfId="10604"/>
    <cellStyle name="Comma 2 5 2 2 2 2 2 3 2 2" xfId="23005"/>
    <cellStyle name="Comma 2 5 2 2 2 2 2 3 3" xfId="17035"/>
    <cellStyle name="Comma 2 5 2 2 2 2 2 3 4" xfId="29535"/>
    <cellStyle name="Comma 2 5 2 2 2 2 2 4" xfId="7525"/>
    <cellStyle name="Comma 2 5 2 2 2 2 2 4 2" xfId="19941"/>
    <cellStyle name="Comma 2 5 2 2 2 2 2 4 3" xfId="29536"/>
    <cellStyle name="Comma 2 5 2 2 2 2 2 5" xfId="14388"/>
    <cellStyle name="Comma 2 5 2 2 2 2 2 5 2" xfId="29537"/>
    <cellStyle name="Comma 2 5 2 2 2 2 2 6" xfId="13853"/>
    <cellStyle name="Comma 2 5 2 2 2 2 2 6 2" xfId="29538"/>
    <cellStyle name="Comma 2 5 2 2 2 2 2 7" xfId="29533"/>
    <cellStyle name="Comma 2 5 2 2 2 2 3" xfId="1237"/>
    <cellStyle name="Comma 2 5 2 2 2 2 3 2" xfId="4604"/>
    <cellStyle name="Comma 2 5 2 2 2 2 3 2 2" xfId="10400"/>
    <cellStyle name="Comma 2 5 2 2 2 2 3 2 2 2" xfId="22801"/>
    <cellStyle name="Comma 2 5 2 2 2 2 3 2 3" xfId="17036"/>
    <cellStyle name="Comma 2 5 2 2 2 2 3 2 4" xfId="29540"/>
    <cellStyle name="Comma 2 5 2 2 2 2 3 3" xfId="10791"/>
    <cellStyle name="Comma 2 5 2 2 2 2 3 3 2" xfId="23192"/>
    <cellStyle name="Comma 2 5 2 2 2 2 3 3 3" xfId="29541"/>
    <cellStyle name="Comma 2 5 2 2 2 2 3 4" xfId="7526"/>
    <cellStyle name="Comma 2 5 2 2 2 2 3 4 2" xfId="19942"/>
    <cellStyle name="Comma 2 5 2 2 2 2 3 4 3" xfId="29542"/>
    <cellStyle name="Comma 2 5 2 2 2 2 3 5" xfId="14807"/>
    <cellStyle name="Comma 2 5 2 2 2 2 3 5 2" xfId="29543"/>
    <cellStyle name="Comma 2 5 2 2 2 2 3 6" xfId="29539"/>
    <cellStyle name="Comma 2 5 2 2 2 2 4" xfId="1238"/>
    <cellStyle name="Comma 2 5 2 2 2 2 4 2" xfId="4605"/>
    <cellStyle name="Comma 2 5 2 2 2 2 4 2 2" xfId="11153"/>
    <cellStyle name="Comma 2 5 2 2 2 2 4 2 2 2" xfId="23541"/>
    <cellStyle name="Comma 2 5 2 2 2 2 4 2 3" xfId="17037"/>
    <cellStyle name="Comma 2 5 2 2 2 2 4 3" xfId="7527"/>
    <cellStyle name="Comma 2 5 2 2 2 2 4 3 2" xfId="19943"/>
    <cellStyle name="Comma 2 5 2 2 2 2 4 4" xfId="14808"/>
    <cellStyle name="Comma 2 5 2 2 2 2 4 5" xfId="29544"/>
    <cellStyle name="Comma 2 5 2 2 2 2 5" xfId="1235"/>
    <cellStyle name="Comma 2 5 2 2 2 2 5 2" xfId="6740"/>
    <cellStyle name="Comma 2 5 2 2 2 2 5 2 2" xfId="12899"/>
    <cellStyle name="Comma 2 5 2 2 2 2 5 2 2 2" xfId="25286"/>
    <cellStyle name="Comma 2 5 2 2 2 2 5 2 3" xfId="19166"/>
    <cellStyle name="Comma 2 5 2 2 2 2 5 3" xfId="9668"/>
    <cellStyle name="Comma 2 5 2 2 2 2 5 3 2" xfId="22071"/>
    <cellStyle name="Comma 2 5 2 2 2 2 5 4" xfId="14805"/>
    <cellStyle name="Comma 2 5 2 2 2 2 5 5" xfId="29545"/>
    <cellStyle name="Comma 2 5 2 2 2 2 6" xfId="4602"/>
    <cellStyle name="Comma 2 5 2 2 2 2 6 2" xfId="11152"/>
    <cellStyle name="Comma 2 5 2 2 2 2 6 2 2" xfId="23540"/>
    <cellStyle name="Comma 2 5 2 2 2 2 6 3" xfId="17034"/>
    <cellStyle name="Comma 2 5 2 2 2 2 6 4" xfId="29546"/>
    <cellStyle name="Comma 2 5 2 2 2 2 7" xfId="7524"/>
    <cellStyle name="Comma 2 5 2 2 2 2 7 2" xfId="19940"/>
    <cellStyle name="Comma 2 5 2 2 2 2 7 3" xfId="29547"/>
    <cellStyle name="Comma 2 5 2 2 2 2 8" xfId="14033"/>
    <cellStyle name="Comma 2 5 2 2 2 2 8 2" xfId="29548"/>
    <cellStyle name="Comma 2 5 2 2 2 2 9" xfId="13675"/>
    <cellStyle name="Comma 2 5 2 2 2 3" xfId="372"/>
    <cellStyle name="Comma 2 5 2 2 2 3 2" xfId="746"/>
    <cellStyle name="Comma 2 5 2 2 2 3 2 2" xfId="4132"/>
    <cellStyle name="Comma 2 5 2 2 2 3 2 2 2" xfId="7196"/>
    <cellStyle name="Comma 2 5 2 2 2 3 2 2 2 2" xfId="13354"/>
    <cellStyle name="Comma 2 5 2 2 2 3 2 2 2 2 2" xfId="25741"/>
    <cellStyle name="Comma 2 5 2 2 2 3 2 2 2 3" xfId="19621"/>
    <cellStyle name="Comma 2 5 2 2 2 3 2 2 3" xfId="10123"/>
    <cellStyle name="Comma 2 5 2 2 2 3 2 2 3 2" xfId="22526"/>
    <cellStyle name="Comma 2 5 2 2 2 3 2 2 4" xfId="16703"/>
    <cellStyle name="Comma 2 5 2 2 2 3 2 3" xfId="6507"/>
    <cellStyle name="Comma 2 5 2 2 2 3 2 3 2" xfId="12666"/>
    <cellStyle name="Comma 2 5 2 2 2 3 2 3 2 2" xfId="25053"/>
    <cellStyle name="Comma 2 5 2 2 2 3 2 3 3" xfId="18933"/>
    <cellStyle name="Comma 2 5 2 2 2 3 2 4" xfId="9435"/>
    <cellStyle name="Comma 2 5 2 2 2 3 2 4 2" xfId="21838"/>
    <cellStyle name="Comma 2 5 2 2 2 3 2 5" xfId="14476"/>
    <cellStyle name="Comma 2 5 2 2 2 3 2 6" xfId="29550"/>
    <cellStyle name="Comma 2 5 2 2 2 3 3" xfId="1239"/>
    <cellStyle name="Comma 2 5 2 2 2 3 3 2" xfId="6742"/>
    <cellStyle name="Comma 2 5 2 2 2 3 3 2 2" xfId="12901"/>
    <cellStyle name="Comma 2 5 2 2 2 3 3 2 2 2" xfId="25288"/>
    <cellStyle name="Comma 2 5 2 2 2 3 3 2 3" xfId="19168"/>
    <cellStyle name="Comma 2 5 2 2 2 3 3 3" xfId="9670"/>
    <cellStyle name="Comma 2 5 2 2 2 3 3 3 2" xfId="22073"/>
    <cellStyle name="Comma 2 5 2 2 2 3 3 4" xfId="14809"/>
    <cellStyle name="Comma 2 5 2 2 2 3 3 5" xfId="29551"/>
    <cellStyle name="Comma 2 5 2 2 2 3 4" xfId="4606"/>
    <cellStyle name="Comma 2 5 2 2 2 3 4 2" xfId="11154"/>
    <cellStyle name="Comma 2 5 2 2 2 3 4 2 2" xfId="23542"/>
    <cellStyle name="Comma 2 5 2 2 2 3 4 3" xfId="17038"/>
    <cellStyle name="Comma 2 5 2 2 2 3 4 4" xfId="29552"/>
    <cellStyle name="Comma 2 5 2 2 2 3 5" xfId="7528"/>
    <cellStyle name="Comma 2 5 2 2 2 3 5 2" xfId="19944"/>
    <cellStyle name="Comma 2 5 2 2 2 3 5 3" xfId="29553"/>
    <cellStyle name="Comma 2 5 2 2 2 3 6" xfId="14121"/>
    <cellStyle name="Comma 2 5 2 2 2 3 6 2" xfId="29554"/>
    <cellStyle name="Comma 2 5 2 2 2 3 7" xfId="13765"/>
    <cellStyle name="Comma 2 5 2 2 2 3 8" xfId="29549"/>
    <cellStyle name="Comma 2 5 2 2 2 4" xfId="460"/>
    <cellStyle name="Comma 2 5 2 2 2 4 2" xfId="834"/>
    <cellStyle name="Comma 2 5 2 2 2 4 2 2" xfId="4218"/>
    <cellStyle name="Comma 2 5 2 2 2 4 2 2 2" xfId="7278"/>
    <cellStyle name="Comma 2 5 2 2 2 4 2 2 2 2" xfId="13436"/>
    <cellStyle name="Comma 2 5 2 2 2 4 2 2 2 2 2" xfId="25823"/>
    <cellStyle name="Comma 2 5 2 2 2 4 2 2 2 3" xfId="19703"/>
    <cellStyle name="Comma 2 5 2 2 2 4 2 2 3" xfId="10205"/>
    <cellStyle name="Comma 2 5 2 2 2 4 2 2 3 2" xfId="22608"/>
    <cellStyle name="Comma 2 5 2 2 2 4 2 2 4" xfId="16789"/>
    <cellStyle name="Comma 2 5 2 2 2 4 2 3" xfId="6593"/>
    <cellStyle name="Comma 2 5 2 2 2 4 2 3 2" xfId="12752"/>
    <cellStyle name="Comma 2 5 2 2 2 4 2 3 2 2" xfId="25139"/>
    <cellStyle name="Comma 2 5 2 2 2 4 2 3 3" xfId="19019"/>
    <cellStyle name="Comma 2 5 2 2 2 4 2 4" xfId="9521"/>
    <cellStyle name="Comma 2 5 2 2 2 4 2 4 2" xfId="21924"/>
    <cellStyle name="Comma 2 5 2 2 2 4 2 5" xfId="14564"/>
    <cellStyle name="Comma 2 5 2 2 2 4 2 6" xfId="29556"/>
    <cellStyle name="Comma 2 5 2 2 2 4 3" xfId="1240"/>
    <cellStyle name="Comma 2 5 2 2 2 4 3 2" xfId="6743"/>
    <cellStyle name="Comma 2 5 2 2 2 4 3 2 2" xfId="12902"/>
    <cellStyle name="Comma 2 5 2 2 2 4 3 2 2 2" xfId="25289"/>
    <cellStyle name="Comma 2 5 2 2 2 4 3 2 3" xfId="19169"/>
    <cellStyle name="Comma 2 5 2 2 2 4 3 3" xfId="9671"/>
    <cellStyle name="Comma 2 5 2 2 2 4 3 3 2" xfId="22074"/>
    <cellStyle name="Comma 2 5 2 2 2 4 3 4" xfId="14810"/>
    <cellStyle name="Comma 2 5 2 2 2 4 3 5" xfId="29557"/>
    <cellStyle name="Comma 2 5 2 2 2 4 4" xfId="4607"/>
    <cellStyle name="Comma 2 5 2 2 2 4 4 2" xfId="11155"/>
    <cellStyle name="Comma 2 5 2 2 2 4 4 2 2" xfId="23543"/>
    <cellStyle name="Comma 2 5 2 2 2 4 4 3" xfId="17039"/>
    <cellStyle name="Comma 2 5 2 2 2 4 4 4" xfId="29558"/>
    <cellStyle name="Comma 2 5 2 2 2 4 5" xfId="7529"/>
    <cellStyle name="Comma 2 5 2 2 2 4 5 2" xfId="19945"/>
    <cellStyle name="Comma 2 5 2 2 2 4 5 3" xfId="29559"/>
    <cellStyle name="Comma 2 5 2 2 2 4 6" xfId="14209"/>
    <cellStyle name="Comma 2 5 2 2 2 4 7" xfId="29555"/>
    <cellStyle name="Comma 2 5 2 2 2 5" xfId="569"/>
    <cellStyle name="Comma 2 5 2 2 2 5 2" xfId="1241"/>
    <cellStyle name="Comma 2 5 2 2 2 5 2 2" xfId="6744"/>
    <cellStyle name="Comma 2 5 2 2 2 5 2 2 2" xfId="12903"/>
    <cellStyle name="Comma 2 5 2 2 2 5 2 2 2 2" xfId="25290"/>
    <cellStyle name="Comma 2 5 2 2 2 5 2 2 3" xfId="19170"/>
    <cellStyle name="Comma 2 5 2 2 2 5 2 3" xfId="9672"/>
    <cellStyle name="Comma 2 5 2 2 2 5 2 3 2" xfId="22075"/>
    <cellStyle name="Comma 2 5 2 2 2 5 2 4" xfId="14811"/>
    <cellStyle name="Comma 2 5 2 2 2 5 2 5" xfId="29561"/>
    <cellStyle name="Comma 2 5 2 2 2 5 3" xfId="4608"/>
    <cellStyle name="Comma 2 5 2 2 2 5 3 2" xfId="10965"/>
    <cellStyle name="Comma 2 5 2 2 2 5 3 2 2" xfId="23366"/>
    <cellStyle name="Comma 2 5 2 2 2 5 3 3" xfId="17040"/>
    <cellStyle name="Comma 2 5 2 2 2 5 3 4" xfId="29562"/>
    <cellStyle name="Comma 2 5 2 2 2 5 4" xfId="7530"/>
    <cellStyle name="Comma 2 5 2 2 2 5 4 2" xfId="19946"/>
    <cellStyle name="Comma 2 5 2 2 2 5 4 3" xfId="29563"/>
    <cellStyle name="Comma 2 5 2 2 2 5 5" xfId="14300"/>
    <cellStyle name="Comma 2 5 2 2 2 5 5 2" xfId="29564"/>
    <cellStyle name="Comma 2 5 2 2 2 5 6" xfId="29560"/>
    <cellStyle name="Comma 2 5 2 2 2 6" xfId="1242"/>
    <cellStyle name="Comma 2 5 2 2 2 6 2" xfId="4609"/>
    <cellStyle name="Comma 2 5 2 2 2 6 2 2" xfId="11156"/>
    <cellStyle name="Comma 2 5 2 2 2 6 2 2 2" xfId="23544"/>
    <cellStyle name="Comma 2 5 2 2 2 6 2 3" xfId="17041"/>
    <cellStyle name="Comma 2 5 2 2 2 6 3" xfId="7531"/>
    <cellStyle name="Comma 2 5 2 2 2 6 3 2" xfId="19947"/>
    <cellStyle name="Comma 2 5 2 2 2 6 4" xfId="14812"/>
    <cellStyle name="Comma 2 5 2 2 2 6 5" xfId="29565"/>
    <cellStyle name="Comma 2 5 2 2 2 7" xfId="1234"/>
    <cellStyle name="Comma 2 5 2 2 2 7 2" xfId="6739"/>
    <cellStyle name="Comma 2 5 2 2 2 7 2 2" xfId="12898"/>
    <cellStyle name="Comma 2 5 2 2 2 7 2 2 2" xfId="25285"/>
    <cellStyle name="Comma 2 5 2 2 2 7 2 3" xfId="19165"/>
    <cellStyle name="Comma 2 5 2 2 2 7 3" xfId="9667"/>
    <cellStyle name="Comma 2 5 2 2 2 7 3 2" xfId="22070"/>
    <cellStyle name="Comma 2 5 2 2 2 7 4" xfId="14804"/>
    <cellStyle name="Comma 2 5 2 2 2 7 5" xfId="29566"/>
    <cellStyle name="Comma 2 5 2 2 2 8" xfId="4601"/>
    <cellStyle name="Comma 2 5 2 2 2 8 2" xfId="11151"/>
    <cellStyle name="Comma 2 5 2 2 2 8 2 2" xfId="23539"/>
    <cellStyle name="Comma 2 5 2 2 2 8 3" xfId="17033"/>
    <cellStyle name="Comma 2 5 2 2 2 8 4" xfId="29567"/>
    <cellStyle name="Comma 2 5 2 2 2 9" xfId="7523"/>
    <cellStyle name="Comma 2 5 2 2 2 9 2" xfId="19939"/>
    <cellStyle name="Comma 2 5 2 2 2 9 3" xfId="29568"/>
    <cellStyle name="Comma 2 5 2 2 3" xfId="238"/>
    <cellStyle name="Comma 2 5 2 2 3 10" xfId="29569"/>
    <cellStyle name="Comma 2 5 2 2 3 2" xfId="614"/>
    <cellStyle name="Comma 2 5 2 2 3 2 2" xfId="1244"/>
    <cellStyle name="Comma 2 5 2 2 3 2 2 2" xfId="6746"/>
    <cellStyle name="Comma 2 5 2 2 3 2 2 2 2" xfId="12905"/>
    <cellStyle name="Comma 2 5 2 2 3 2 2 2 2 2" xfId="25292"/>
    <cellStyle name="Comma 2 5 2 2 3 2 2 2 3" xfId="19172"/>
    <cellStyle name="Comma 2 5 2 2 3 2 2 3" xfId="9674"/>
    <cellStyle name="Comma 2 5 2 2 3 2 2 3 2" xfId="22077"/>
    <cellStyle name="Comma 2 5 2 2 3 2 2 4" xfId="14814"/>
    <cellStyle name="Comma 2 5 2 2 3 2 2 5" xfId="29571"/>
    <cellStyle name="Comma 2 5 2 2 3 2 3" xfId="4611"/>
    <cellStyle name="Comma 2 5 2 2 3 2 3 2" xfId="10605"/>
    <cellStyle name="Comma 2 5 2 2 3 2 3 2 2" xfId="23006"/>
    <cellStyle name="Comma 2 5 2 2 3 2 3 3" xfId="17043"/>
    <cellStyle name="Comma 2 5 2 2 3 2 3 4" xfId="29572"/>
    <cellStyle name="Comma 2 5 2 2 3 2 4" xfId="7533"/>
    <cellStyle name="Comma 2 5 2 2 3 2 4 2" xfId="19949"/>
    <cellStyle name="Comma 2 5 2 2 3 2 4 3" xfId="29573"/>
    <cellStyle name="Comma 2 5 2 2 3 2 5" xfId="14344"/>
    <cellStyle name="Comma 2 5 2 2 3 2 5 2" xfId="29574"/>
    <cellStyle name="Comma 2 5 2 2 3 2 6" xfId="13809"/>
    <cellStyle name="Comma 2 5 2 2 3 2 6 2" xfId="29575"/>
    <cellStyle name="Comma 2 5 2 2 3 2 7" xfId="29570"/>
    <cellStyle name="Comma 2 5 2 2 3 3" xfId="1245"/>
    <cellStyle name="Comma 2 5 2 2 3 3 2" xfId="4612"/>
    <cellStyle name="Comma 2 5 2 2 3 3 2 2" xfId="10401"/>
    <cellStyle name="Comma 2 5 2 2 3 3 2 2 2" xfId="22802"/>
    <cellStyle name="Comma 2 5 2 2 3 3 2 3" xfId="17044"/>
    <cellStyle name="Comma 2 5 2 2 3 3 2 4" xfId="29577"/>
    <cellStyle name="Comma 2 5 2 2 3 3 3" xfId="10792"/>
    <cellStyle name="Comma 2 5 2 2 3 3 3 2" xfId="23193"/>
    <cellStyle name="Comma 2 5 2 2 3 3 3 3" xfId="29578"/>
    <cellStyle name="Comma 2 5 2 2 3 3 4" xfId="7534"/>
    <cellStyle name="Comma 2 5 2 2 3 3 4 2" xfId="19950"/>
    <cellStyle name="Comma 2 5 2 2 3 3 4 3" xfId="29579"/>
    <cellStyle name="Comma 2 5 2 2 3 3 5" xfId="14815"/>
    <cellStyle name="Comma 2 5 2 2 3 3 5 2" xfId="29580"/>
    <cellStyle name="Comma 2 5 2 2 3 3 6" xfId="29576"/>
    <cellStyle name="Comma 2 5 2 2 3 4" xfId="1246"/>
    <cellStyle name="Comma 2 5 2 2 3 4 2" xfId="4613"/>
    <cellStyle name="Comma 2 5 2 2 3 4 2 2" xfId="11158"/>
    <cellStyle name="Comma 2 5 2 2 3 4 2 2 2" xfId="23546"/>
    <cellStyle name="Comma 2 5 2 2 3 4 2 3" xfId="17045"/>
    <cellStyle name="Comma 2 5 2 2 3 4 3" xfId="7535"/>
    <cellStyle name="Comma 2 5 2 2 3 4 3 2" xfId="19951"/>
    <cellStyle name="Comma 2 5 2 2 3 4 4" xfId="14816"/>
    <cellStyle name="Comma 2 5 2 2 3 4 5" xfId="29581"/>
    <cellStyle name="Comma 2 5 2 2 3 5" xfId="1243"/>
    <cellStyle name="Comma 2 5 2 2 3 5 2" xfId="6745"/>
    <cellStyle name="Comma 2 5 2 2 3 5 2 2" xfId="12904"/>
    <cellStyle name="Comma 2 5 2 2 3 5 2 2 2" xfId="25291"/>
    <cellStyle name="Comma 2 5 2 2 3 5 2 3" xfId="19171"/>
    <cellStyle name="Comma 2 5 2 2 3 5 3" xfId="9673"/>
    <cellStyle name="Comma 2 5 2 2 3 5 3 2" xfId="22076"/>
    <cellStyle name="Comma 2 5 2 2 3 5 4" xfId="14813"/>
    <cellStyle name="Comma 2 5 2 2 3 5 5" xfId="29582"/>
    <cellStyle name="Comma 2 5 2 2 3 6" xfId="4610"/>
    <cellStyle name="Comma 2 5 2 2 3 6 2" xfId="11157"/>
    <cellStyle name="Comma 2 5 2 2 3 6 2 2" xfId="23545"/>
    <cellStyle name="Comma 2 5 2 2 3 6 3" xfId="17042"/>
    <cellStyle name="Comma 2 5 2 2 3 6 4" xfId="29583"/>
    <cellStyle name="Comma 2 5 2 2 3 7" xfId="7532"/>
    <cellStyle name="Comma 2 5 2 2 3 7 2" xfId="19948"/>
    <cellStyle name="Comma 2 5 2 2 3 7 3" xfId="29584"/>
    <cellStyle name="Comma 2 5 2 2 3 8" xfId="13989"/>
    <cellStyle name="Comma 2 5 2 2 3 8 2" xfId="29585"/>
    <cellStyle name="Comma 2 5 2 2 3 9" xfId="13631"/>
    <cellStyle name="Comma 2 5 2 2 4" xfId="328"/>
    <cellStyle name="Comma 2 5 2 2 4 2" xfId="702"/>
    <cellStyle name="Comma 2 5 2 2 4 2 2" xfId="4088"/>
    <cellStyle name="Comma 2 5 2 2 4 2 2 2" xfId="7152"/>
    <cellStyle name="Comma 2 5 2 2 4 2 2 2 2" xfId="13310"/>
    <cellStyle name="Comma 2 5 2 2 4 2 2 2 2 2" xfId="25697"/>
    <cellStyle name="Comma 2 5 2 2 4 2 2 2 3" xfId="19577"/>
    <cellStyle name="Comma 2 5 2 2 4 2 2 3" xfId="10079"/>
    <cellStyle name="Comma 2 5 2 2 4 2 2 3 2" xfId="22482"/>
    <cellStyle name="Comma 2 5 2 2 4 2 2 4" xfId="16659"/>
    <cellStyle name="Comma 2 5 2 2 4 2 3" xfId="6463"/>
    <cellStyle name="Comma 2 5 2 2 4 2 3 2" xfId="12622"/>
    <cellStyle name="Comma 2 5 2 2 4 2 3 2 2" xfId="25009"/>
    <cellStyle name="Comma 2 5 2 2 4 2 3 3" xfId="18889"/>
    <cellStyle name="Comma 2 5 2 2 4 2 4" xfId="9391"/>
    <cellStyle name="Comma 2 5 2 2 4 2 4 2" xfId="21794"/>
    <cellStyle name="Comma 2 5 2 2 4 2 5" xfId="14432"/>
    <cellStyle name="Comma 2 5 2 2 4 2 6" xfId="29587"/>
    <cellStyle name="Comma 2 5 2 2 4 3" xfId="1247"/>
    <cellStyle name="Comma 2 5 2 2 4 3 2" xfId="6747"/>
    <cellStyle name="Comma 2 5 2 2 4 3 2 2" xfId="12906"/>
    <cellStyle name="Comma 2 5 2 2 4 3 2 2 2" xfId="25293"/>
    <cellStyle name="Comma 2 5 2 2 4 3 2 3" xfId="19173"/>
    <cellStyle name="Comma 2 5 2 2 4 3 3" xfId="9675"/>
    <cellStyle name="Comma 2 5 2 2 4 3 3 2" xfId="22078"/>
    <cellStyle name="Comma 2 5 2 2 4 3 4" xfId="14817"/>
    <cellStyle name="Comma 2 5 2 2 4 3 5" xfId="29588"/>
    <cellStyle name="Comma 2 5 2 2 4 4" xfId="4614"/>
    <cellStyle name="Comma 2 5 2 2 4 4 2" xfId="11159"/>
    <cellStyle name="Comma 2 5 2 2 4 4 2 2" xfId="23547"/>
    <cellStyle name="Comma 2 5 2 2 4 4 3" xfId="17046"/>
    <cellStyle name="Comma 2 5 2 2 4 4 4" xfId="29589"/>
    <cellStyle name="Comma 2 5 2 2 4 5" xfId="7536"/>
    <cellStyle name="Comma 2 5 2 2 4 5 2" xfId="19952"/>
    <cellStyle name="Comma 2 5 2 2 4 5 3" xfId="29590"/>
    <cellStyle name="Comma 2 5 2 2 4 6" xfId="14077"/>
    <cellStyle name="Comma 2 5 2 2 4 6 2" xfId="29591"/>
    <cellStyle name="Comma 2 5 2 2 4 7" xfId="13721"/>
    <cellStyle name="Comma 2 5 2 2 4 8" xfId="29586"/>
    <cellStyle name="Comma 2 5 2 2 5" xfId="416"/>
    <cellStyle name="Comma 2 5 2 2 5 2" xfId="790"/>
    <cellStyle name="Comma 2 5 2 2 5 2 2" xfId="4174"/>
    <cellStyle name="Comma 2 5 2 2 5 2 2 2" xfId="7234"/>
    <cellStyle name="Comma 2 5 2 2 5 2 2 2 2" xfId="13392"/>
    <cellStyle name="Comma 2 5 2 2 5 2 2 2 2 2" xfId="25779"/>
    <cellStyle name="Comma 2 5 2 2 5 2 2 2 3" xfId="19659"/>
    <cellStyle name="Comma 2 5 2 2 5 2 2 3" xfId="10161"/>
    <cellStyle name="Comma 2 5 2 2 5 2 2 3 2" xfId="22564"/>
    <cellStyle name="Comma 2 5 2 2 5 2 2 4" xfId="16745"/>
    <cellStyle name="Comma 2 5 2 2 5 2 3" xfId="6549"/>
    <cellStyle name="Comma 2 5 2 2 5 2 3 2" xfId="12708"/>
    <cellStyle name="Comma 2 5 2 2 5 2 3 2 2" xfId="25095"/>
    <cellStyle name="Comma 2 5 2 2 5 2 3 3" xfId="18975"/>
    <cellStyle name="Comma 2 5 2 2 5 2 4" xfId="9477"/>
    <cellStyle name="Comma 2 5 2 2 5 2 4 2" xfId="21880"/>
    <cellStyle name="Comma 2 5 2 2 5 2 5" xfId="14520"/>
    <cellStyle name="Comma 2 5 2 2 5 2 6" xfId="29593"/>
    <cellStyle name="Comma 2 5 2 2 5 3" xfId="1248"/>
    <cellStyle name="Comma 2 5 2 2 5 3 2" xfId="6748"/>
    <cellStyle name="Comma 2 5 2 2 5 3 2 2" xfId="12907"/>
    <cellStyle name="Comma 2 5 2 2 5 3 2 2 2" xfId="25294"/>
    <cellStyle name="Comma 2 5 2 2 5 3 2 3" xfId="19174"/>
    <cellStyle name="Comma 2 5 2 2 5 3 3" xfId="9676"/>
    <cellStyle name="Comma 2 5 2 2 5 3 3 2" xfId="22079"/>
    <cellStyle name="Comma 2 5 2 2 5 3 4" xfId="14818"/>
    <cellStyle name="Comma 2 5 2 2 5 3 5" xfId="29594"/>
    <cellStyle name="Comma 2 5 2 2 5 4" xfId="4615"/>
    <cellStyle name="Comma 2 5 2 2 5 4 2" xfId="11160"/>
    <cellStyle name="Comma 2 5 2 2 5 4 2 2" xfId="23548"/>
    <cellStyle name="Comma 2 5 2 2 5 4 3" xfId="17047"/>
    <cellStyle name="Comma 2 5 2 2 5 4 4" xfId="29595"/>
    <cellStyle name="Comma 2 5 2 2 5 5" xfId="7537"/>
    <cellStyle name="Comma 2 5 2 2 5 5 2" xfId="19953"/>
    <cellStyle name="Comma 2 5 2 2 5 5 3" xfId="29596"/>
    <cellStyle name="Comma 2 5 2 2 5 6" xfId="14165"/>
    <cellStyle name="Comma 2 5 2 2 5 7" xfId="29592"/>
    <cellStyle name="Comma 2 5 2 2 6" xfId="525"/>
    <cellStyle name="Comma 2 5 2 2 6 2" xfId="1249"/>
    <cellStyle name="Comma 2 5 2 2 6 2 2" xfId="6749"/>
    <cellStyle name="Comma 2 5 2 2 6 2 2 2" xfId="12908"/>
    <cellStyle name="Comma 2 5 2 2 6 2 2 2 2" xfId="25295"/>
    <cellStyle name="Comma 2 5 2 2 6 2 2 3" xfId="19175"/>
    <cellStyle name="Comma 2 5 2 2 6 2 3" xfId="9677"/>
    <cellStyle name="Comma 2 5 2 2 6 2 3 2" xfId="22080"/>
    <cellStyle name="Comma 2 5 2 2 6 2 4" xfId="14819"/>
    <cellStyle name="Comma 2 5 2 2 6 2 5" xfId="29598"/>
    <cellStyle name="Comma 2 5 2 2 6 3" xfId="4616"/>
    <cellStyle name="Comma 2 5 2 2 6 3 2" xfId="10921"/>
    <cellStyle name="Comma 2 5 2 2 6 3 2 2" xfId="23322"/>
    <cellStyle name="Comma 2 5 2 2 6 3 3" xfId="17048"/>
    <cellStyle name="Comma 2 5 2 2 6 3 4" xfId="29599"/>
    <cellStyle name="Comma 2 5 2 2 6 4" xfId="7538"/>
    <cellStyle name="Comma 2 5 2 2 6 4 2" xfId="19954"/>
    <cellStyle name="Comma 2 5 2 2 6 4 3" xfId="29600"/>
    <cellStyle name="Comma 2 5 2 2 6 5" xfId="14256"/>
    <cellStyle name="Comma 2 5 2 2 6 5 2" xfId="29601"/>
    <cellStyle name="Comma 2 5 2 2 6 6" xfId="29597"/>
    <cellStyle name="Comma 2 5 2 2 7" xfId="1250"/>
    <cellStyle name="Comma 2 5 2 2 7 2" xfId="4617"/>
    <cellStyle name="Comma 2 5 2 2 7 2 2" xfId="11161"/>
    <cellStyle name="Comma 2 5 2 2 7 2 2 2" xfId="23549"/>
    <cellStyle name="Comma 2 5 2 2 7 2 3" xfId="17049"/>
    <cellStyle name="Comma 2 5 2 2 7 3" xfId="7539"/>
    <cellStyle name="Comma 2 5 2 2 7 3 2" xfId="19955"/>
    <cellStyle name="Comma 2 5 2 2 7 4" xfId="14820"/>
    <cellStyle name="Comma 2 5 2 2 7 5" xfId="29602"/>
    <cellStyle name="Comma 2 5 2 2 8" xfId="1233"/>
    <cellStyle name="Comma 2 5 2 2 8 2" xfId="6738"/>
    <cellStyle name="Comma 2 5 2 2 8 2 2" xfId="12897"/>
    <cellStyle name="Comma 2 5 2 2 8 2 2 2" xfId="25284"/>
    <cellStyle name="Comma 2 5 2 2 8 2 3" xfId="19164"/>
    <cellStyle name="Comma 2 5 2 2 8 3" xfId="9666"/>
    <cellStyle name="Comma 2 5 2 2 8 3 2" xfId="22069"/>
    <cellStyle name="Comma 2 5 2 2 8 4" xfId="14803"/>
    <cellStyle name="Comma 2 5 2 2 8 5" xfId="29603"/>
    <cellStyle name="Comma 2 5 2 2 9" xfId="4600"/>
    <cellStyle name="Comma 2 5 2 2 9 2" xfId="11150"/>
    <cellStyle name="Comma 2 5 2 2 9 2 2" xfId="23538"/>
    <cellStyle name="Comma 2 5 2 2 9 3" xfId="17032"/>
    <cellStyle name="Comma 2 5 2 2 9 4" xfId="29604"/>
    <cellStyle name="Comma 2 5 2 3" xfId="169"/>
    <cellStyle name="Comma 2 5 2 3 10" xfId="13922"/>
    <cellStyle name="Comma 2 5 2 3 10 2" xfId="29606"/>
    <cellStyle name="Comma 2 5 2 3 11" xfId="13565"/>
    <cellStyle name="Comma 2 5 2 3 12" xfId="29605"/>
    <cellStyle name="Comma 2 5 2 3 2" xfId="260"/>
    <cellStyle name="Comma 2 5 2 3 2 10" xfId="29607"/>
    <cellStyle name="Comma 2 5 2 3 2 2" xfId="636"/>
    <cellStyle name="Comma 2 5 2 3 2 2 2" xfId="1253"/>
    <cellStyle name="Comma 2 5 2 3 2 2 2 2" xfId="6752"/>
    <cellStyle name="Comma 2 5 2 3 2 2 2 2 2" xfId="12911"/>
    <cellStyle name="Comma 2 5 2 3 2 2 2 2 2 2" xfId="25298"/>
    <cellStyle name="Comma 2 5 2 3 2 2 2 2 3" xfId="19178"/>
    <cellStyle name="Comma 2 5 2 3 2 2 2 3" xfId="9680"/>
    <cellStyle name="Comma 2 5 2 3 2 2 2 3 2" xfId="22083"/>
    <cellStyle name="Comma 2 5 2 3 2 2 2 4" xfId="14823"/>
    <cellStyle name="Comma 2 5 2 3 2 2 2 5" xfId="29609"/>
    <cellStyle name="Comma 2 5 2 3 2 2 3" xfId="4620"/>
    <cellStyle name="Comma 2 5 2 3 2 2 3 2" xfId="10606"/>
    <cellStyle name="Comma 2 5 2 3 2 2 3 2 2" xfId="23007"/>
    <cellStyle name="Comma 2 5 2 3 2 2 3 3" xfId="17052"/>
    <cellStyle name="Comma 2 5 2 3 2 2 3 4" xfId="29610"/>
    <cellStyle name="Comma 2 5 2 3 2 2 4" xfId="7542"/>
    <cellStyle name="Comma 2 5 2 3 2 2 4 2" xfId="19958"/>
    <cellStyle name="Comma 2 5 2 3 2 2 4 3" xfId="29611"/>
    <cellStyle name="Comma 2 5 2 3 2 2 5" xfId="14366"/>
    <cellStyle name="Comma 2 5 2 3 2 2 5 2" xfId="29612"/>
    <cellStyle name="Comma 2 5 2 3 2 2 6" xfId="13831"/>
    <cellStyle name="Comma 2 5 2 3 2 2 6 2" xfId="29613"/>
    <cellStyle name="Comma 2 5 2 3 2 2 7" xfId="29608"/>
    <cellStyle name="Comma 2 5 2 3 2 3" xfId="1254"/>
    <cellStyle name="Comma 2 5 2 3 2 3 2" xfId="4621"/>
    <cellStyle name="Comma 2 5 2 3 2 3 2 2" xfId="10402"/>
    <cellStyle name="Comma 2 5 2 3 2 3 2 2 2" xfId="22803"/>
    <cellStyle name="Comma 2 5 2 3 2 3 2 3" xfId="17053"/>
    <cellStyle name="Comma 2 5 2 3 2 3 2 4" xfId="29615"/>
    <cellStyle name="Comma 2 5 2 3 2 3 3" xfId="10793"/>
    <cellStyle name="Comma 2 5 2 3 2 3 3 2" xfId="23194"/>
    <cellStyle name="Comma 2 5 2 3 2 3 3 3" xfId="29616"/>
    <cellStyle name="Comma 2 5 2 3 2 3 4" xfId="7543"/>
    <cellStyle name="Comma 2 5 2 3 2 3 4 2" xfId="19959"/>
    <cellStyle name="Comma 2 5 2 3 2 3 4 3" xfId="29617"/>
    <cellStyle name="Comma 2 5 2 3 2 3 5" xfId="14824"/>
    <cellStyle name="Comma 2 5 2 3 2 3 5 2" xfId="29618"/>
    <cellStyle name="Comma 2 5 2 3 2 3 6" xfId="29614"/>
    <cellStyle name="Comma 2 5 2 3 2 4" xfId="1255"/>
    <cellStyle name="Comma 2 5 2 3 2 4 2" xfId="4622"/>
    <cellStyle name="Comma 2 5 2 3 2 4 2 2" xfId="11164"/>
    <cellStyle name="Comma 2 5 2 3 2 4 2 2 2" xfId="23552"/>
    <cellStyle name="Comma 2 5 2 3 2 4 2 3" xfId="17054"/>
    <cellStyle name="Comma 2 5 2 3 2 4 3" xfId="7544"/>
    <cellStyle name="Comma 2 5 2 3 2 4 3 2" xfId="19960"/>
    <cellStyle name="Comma 2 5 2 3 2 4 4" xfId="14825"/>
    <cellStyle name="Comma 2 5 2 3 2 4 5" xfId="29619"/>
    <cellStyle name="Comma 2 5 2 3 2 5" xfId="1252"/>
    <cellStyle name="Comma 2 5 2 3 2 5 2" xfId="6751"/>
    <cellStyle name="Comma 2 5 2 3 2 5 2 2" xfId="12910"/>
    <cellStyle name="Comma 2 5 2 3 2 5 2 2 2" xfId="25297"/>
    <cellStyle name="Comma 2 5 2 3 2 5 2 3" xfId="19177"/>
    <cellStyle name="Comma 2 5 2 3 2 5 3" xfId="9679"/>
    <cellStyle name="Comma 2 5 2 3 2 5 3 2" xfId="22082"/>
    <cellStyle name="Comma 2 5 2 3 2 5 4" xfId="14822"/>
    <cellStyle name="Comma 2 5 2 3 2 5 5" xfId="29620"/>
    <cellStyle name="Comma 2 5 2 3 2 6" xfId="4619"/>
    <cellStyle name="Comma 2 5 2 3 2 6 2" xfId="11163"/>
    <cellStyle name="Comma 2 5 2 3 2 6 2 2" xfId="23551"/>
    <cellStyle name="Comma 2 5 2 3 2 6 3" xfId="17051"/>
    <cellStyle name="Comma 2 5 2 3 2 6 4" xfId="29621"/>
    <cellStyle name="Comma 2 5 2 3 2 7" xfId="7541"/>
    <cellStyle name="Comma 2 5 2 3 2 7 2" xfId="19957"/>
    <cellStyle name="Comma 2 5 2 3 2 7 3" xfId="29622"/>
    <cellStyle name="Comma 2 5 2 3 2 8" xfId="14011"/>
    <cellStyle name="Comma 2 5 2 3 2 8 2" xfId="29623"/>
    <cellStyle name="Comma 2 5 2 3 2 9" xfId="13653"/>
    <cellStyle name="Comma 2 5 2 3 3" xfId="350"/>
    <cellStyle name="Comma 2 5 2 3 3 2" xfId="724"/>
    <cellStyle name="Comma 2 5 2 3 3 2 2" xfId="4110"/>
    <cellStyle name="Comma 2 5 2 3 3 2 2 2" xfId="7174"/>
    <cellStyle name="Comma 2 5 2 3 3 2 2 2 2" xfId="13332"/>
    <cellStyle name="Comma 2 5 2 3 3 2 2 2 2 2" xfId="25719"/>
    <cellStyle name="Comma 2 5 2 3 3 2 2 2 3" xfId="19599"/>
    <cellStyle name="Comma 2 5 2 3 3 2 2 3" xfId="10101"/>
    <cellStyle name="Comma 2 5 2 3 3 2 2 3 2" xfId="22504"/>
    <cellStyle name="Comma 2 5 2 3 3 2 2 4" xfId="16681"/>
    <cellStyle name="Comma 2 5 2 3 3 2 3" xfId="6485"/>
    <cellStyle name="Comma 2 5 2 3 3 2 3 2" xfId="12644"/>
    <cellStyle name="Comma 2 5 2 3 3 2 3 2 2" xfId="25031"/>
    <cellStyle name="Comma 2 5 2 3 3 2 3 3" xfId="18911"/>
    <cellStyle name="Comma 2 5 2 3 3 2 4" xfId="9413"/>
    <cellStyle name="Comma 2 5 2 3 3 2 4 2" xfId="21816"/>
    <cellStyle name="Comma 2 5 2 3 3 2 5" xfId="14454"/>
    <cellStyle name="Comma 2 5 2 3 3 2 6" xfId="29625"/>
    <cellStyle name="Comma 2 5 2 3 3 3" xfId="1256"/>
    <cellStyle name="Comma 2 5 2 3 3 3 2" xfId="6753"/>
    <cellStyle name="Comma 2 5 2 3 3 3 2 2" xfId="12912"/>
    <cellStyle name="Comma 2 5 2 3 3 3 2 2 2" xfId="25299"/>
    <cellStyle name="Comma 2 5 2 3 3 3 2 3" xfId="19179"/>
    <cellStyle name="Comma 2 5 2 3 3 3 3" xfId="9681"/>
    <cellStyle name="Comma 2 5 2 3 3 3 3 2" xfId="22084"/>
    <cellStyle name="Comma 2 5 2 3 3 3 4" xfId="14826"/>
    <cellStyle name="Comma 2 5 2 3 3 3 5" xfId="29626"/>
    <cellStyle name="Comma 2 5 2 3 3 4" xfId="4623"/>
    <cellStyle name="Comma 2 5 2 3 3 4 2" xfId="11165"/>
    <cellStyle name="Comma 2 5 2 3 3 4 2 2" xfId="23553"/>
    <cellStyle name="Comma 2 5 2 3 3 4 3" xfId="17055"/>
    <cellStyle name="Comma 2 5 2 3 3 4 4" xfId="29627"/>
    <cellStyle name="Comma 2 5 2 3 3 5" xfId="7545"/>
    <cellStyle name="Comma 2 5 2 3 3 5 2" xfId="19961"/>
    <cellStyle name="Comma 2 5 2 3 3 5 3" xfId="29628"/>
    <cellStyle name="Comma 2 5 2 3 3 6" xfId="14099"/>
    <cellStyle name="Comma 2 5 2 3 3 6 2" xfId="29629"/>
    <cellStyle name="Comma 2 5 2 3 3 7" xfId="13743"/>
    <cellStyle name="Comma 2 5 2 3 3 8" xfId="29624"/>
    <cellStyle name="Comma 2 5 2 3 4" xfId="438"/>
    <cellStyle name="Comma 2 5 2 3 4 2" xfId="812"/>
    <cellStyle name="Comma 2 5 2 3 4 2 2" xfId="4196"/>
    <cellStyle name="Comma 2 5 2 3 4 2 2 2" xfId="7256"/>
    <cellStyle name="Comma 2 5 2 3 4 2 2 2 2" xfId="13414"/>
    <cellStyle name="Comma 2 5 2 3 4 2 2 2 2 2" xfId="25801"/>
    <cellStyle name="Comma 2 5 2 3 4 2 2 2 3" xfId="19681"/>
    <cellStyle name="Comma 2 5 2 3 4 2 2 3" xfId="10183"/>
    <cellStyle name="Comma 2 5 2 3 4 2 2 3 2" xfId="22586"/>
    <cellStyle name="Comma 2 5 2 3 4 2 2 4" xfId="16767"/>
    <cellStyle name="Comma 2 5 2 3 4 2 3" xfId="6571"/>
    <cellStyle name="Comma 2 5 2 3 4 2 3 2" xfId="12730"/>
    <cellStyle name="Comma 2 5 2 3 4 2 3 2 2" xfId="25117"/>
    <cellStyle name="Comma 2 5 2 3 4 2 3 3" xfId="18997"/>
    <cellStyle name="Comma 2 5 2 3 4 2 4" xfId="9499"/>
    <cellStyle name="Comma 2 5 2 3 4 2 4 2" xfId="21902"/>
    <cellStyle name="Comma 2 5 2 3 4 2 5" xfId="14542"/>
    <cellStyle name="Comma 2 5 2 3 4 2 6" xfId="29631"/>
    <cellStyle name="Comma 2 5 2 3 4 3" xfId="1257"/>
    <cellStyle name="Comma 2 5 2 3 4 3 2" xfId="6754"/>
    <cellStyle name="Comma 2 5 2 3 4 3 2 2" xfId="12913"/>
    <cellStyle name="Comma 2 5 2 3 4 3 2 2 2" xfId="25300"/>
    <cellStyle name="Comma 2 5 2 3 4 3 2 3" xfId="19180"/>
    <cellStyle name="Comma 2 5 2 3 4 3 3" xfId="9682"/>
    <cellStyle name="Comma 2 5 2 3 4 3 3 2" xfId="22085"/>
    <cellStyle name="Comma 2 5 2 3 4 3 4" xfId="14827"/>
    <cellStyle name="Comma 2 5 2 3 4 3 5" xfId="29632"/>
    <cellStyle name="Comma 2 5 2 3 4 4" xfId="4624"/>
    <cellStyle name="Comma 2 5 2 3 4 4 2" xfId="11166"/>
    <cellStyle name="Comma 2 5 2 3 4 4 2 2" xfId="23554"/>
    <cellStyle name="Comma 2 5 2 3 4 4 3" xfId="17056"/>
    <cellStyle name="Comma 2 5 2 3 4 4 4" xfId="29633"/>
    <cellStyle name="Comma 2 5 2 3 4 5" xfId="7546"/>
    <cellStyle name="Comma 2 5 2 3 4 5 2" xfId="19962"/>
    <cellStyle name="Comma 2 5 2 3 4 5 3" xfId="29634"/>
    <cellStyle name="Comma 2 5 2 3 4 6" xfId="14187"/>
    <cellStyle name="Comma 2 5 2 3 4 7" xfId="29630"/>
    <cellStyle name="Comma 2 5 2 3 5" xfId="547"/>
    <cellStyle name="Comma 2 5 2 3 5 2" xfId="1258"/>
    <cellStyle name="Comma 2 5 2 3 5 2 2" xfId="6755"/>
    <cellStyle name="Comma 2 5 2 3 5 2 2 2" xfId="12914"/>
    <cellStyle name="Comma 2 5 2 3 5 2 2 2 2" xfId="25301"/>
    <cellStyle name="Comma 2 5 2 3 5 2 2 3" xfId="19181"/>
    <cellStyle name="Comma 2 5 2 3 5 2 3" xfId="9683"/>
    <cellStyle name="Comma 2 5 2 3 5 2 3 2" xfId="22086"/>
    <cellStyle name="Comma 2 5 2 3 5 2 4" xfId="14828"/>
    <cellStyle name="Comma 2 5 2 3 5 2 5" xfId="29636"/>
    <cellStyle name="Comma 2 5 2 3 5 3" xfId="4625"/>
    <cellStyle name="Comma 2 5 2 3 5 3 2" xfId="10943"/>
    <cellStyle name="Comma 2 5 2 3 5 3 2 2" xfId="23344"/>
    <cellStyle name="Comma 2 5 2 3 5 3 3" xfId="17057"/>
    <cellStyle name="Comma 2 5 2 3 5 3 4" xfId="29637"/>
    <cellStyle name="Comma 2 5 2 3 5 4" xfId="7547"/>
    <cellStyle name="Comma 2 5 2 3 5 4 2" xfId="19963"/>
    <cellStyle name="Comma 2 5 2 3 5 4 3" xfId="29638"/>
    <cellStyle name="Comma 2 5 2 3 5 5" xfId="14278"/>
    <cellStyle name="Comma 2 5 2 3 5 5 2" xfId="29639"/>
    <cellStyle name="Comma 2 5 2 3 5 6" xfId="29635"/>
    <cellStyle name="Comma 2 5 2 3 6" xfId="1259"/>
    <cellStyle name="Comma 2 5 2 3 6 2" xfId="4626"/>
    <cellStyle name="Comma 2 5 2 3 6 2 2" xfId="11167"/>
    <cellStyle name="Comma 2 5 2 3 6 2 2 2" xfId="23555"/>
    <cellStyle name="Comma 2 5 2 3 6 2 3" xfId="17058"/>
    <cellStyle name="Comma 2 5 2 3 6 3" xfId="7548"/>
    <cellStyle name="Comma 2 5 2 3 6 3 2" xfId="19964"/>
    <cellStyle name="Comma 2 5 2 3 6 4" xfId="14829"/>
    <cellStyle name="Comma 2 5 2 3 6 5" xfId="29640"/>
    <cellStyle name="Comma 2 5 2 3 7" xfId="1251"/>
    <cellStyle name="Comma 2 5 2 3 7 2" xfId="6750"/>
    <cellStyle name="Comma 2 5 2 3 7 2 2" xfId="12909"/>
    <cellStyle name="Comma 2 5 2 3 7 2 2 2" xfId="25296"/>
    <cellStyle name="Comma 2 5 2 3 7 2 3" xfId="19176"/>
    <cellStyle name="Comma 2 5 2 3 7 3" xfId="9678"/>
    <cellStyle name="Comma 2 5 2 3 7 3 2" xfId="22081"/>
    <cellStyle name="Comma 2 5 2 3 7 4" xfId="14821"/>
    <cellStyle name="Comma 2 5 2 3 7 5" xfId="29641"/>
    <cellStyle name="Comma 2 5 2 3 8" xfId="4618"/>
    <cellStyle name="Comma 2 5 2 3 8 2" xfId="11162"/>
    <cellStyle name="Comma 2 5 2 3 8 2 2" xfId="23550"/>
    <cellStyle name="Comma 2 5 2 3 8 3" xfId="17050"/>
    <cellStyle name="Comma 2 5 2 3 8 4" xfId="29642"/>
    <cellStyle name="Comma 2 5 2 3 9" xfId="7540"/>
    <cellStyle name="Comma 2 5 2 3 9 2" xfId="19956"/>
    <cellStyle name="Comma 2 5 2 3 9 3" xfId="29643"/>
    <cellStyle name="Comma 2 5 2 4" xfId="216"/>
    <cellStyle name="Comma 2 5 2 4 10" xfId="29644"/>
    <cellStyle name="Comma 2 5 2 4 2" xfId="592"/>
    <cellStyle name="Comma 2 5 2 4 2 2" xfId="1261"/>
    <cellStyle name="Comma 2 5 2 4 2 2 2" xfId="6757"/>
    <cellStyle name="Comma 2 5 2 4 2 2 2 2" xfId="12916"/>
    <cellStyle name="Comma 2 5 2 4 2 2 2 2 2" xfId="25303"/>
    <cellStyle name="Comma 2 5 2 4 2 2 2 3" xfId="19183"/>
    <cellStyle name="Comma 2 5 2 4 2 2 3" xfId="9685"/>
    <cellStyle name="Comma 2 5 2 4 2 2 3 2" xfId="22088"/>
    <cellStyle name="Comma 2 5 2 4 2 2 4" xfId="14831"/>
    <cellStyle name="Comma 2 5 2 4 2 2 5" xfId="29646"/>
    <cellStyle name="Comma 2 5 2 4 2 3" xfId="4628"/>
    <cellStyle name="Comma 2 5 2 4 2 3 2" xfId="10607"/>
    <cellStyle name="Comma 2 5 2 4 2 3 2 2" xfId="23008"/>
    <cellStyle name="Comma 2 5 2 4 2 3 3" xfId="17060"/>
    <cellStyle name="Comma 2 5 2 4 2 3 4" xfId="29647"/>
    <cellStyle name="Comma 2 5 2 4 2 4" xfId="7550"/>
    <cellStyle name="Comma 2 5 2 4 2 4 2" xfId="19966"/>
    <cellStyle name="Comma 2 5 2 4 2 4 3" xfId="29648"/>
    <cellStyle name="Comma 2 5 2 4 2 5" xfId="14322"/>
    <cellStyle name="Comma 2 5 2 4 2 5 2" xfId="29649"/>
    <cellStyle name="Comma 2 5 2 4 2 6" xfId="13787"/>
    <cellStyle name="Comma 2 5 2 4 2 6 2" xfId="29650"/>
    <cellStyle name="Comma 2 5 2 4 2 7" xfId="29645"/>
    <cellStyle name="Comma 2 5 2 4 3" xfId="1262"/>
    <cellStyle name="Comma 2 5 2 4 3 2" xfId="4629"/>
    <cellStyle name="Comma 2 5 2 4 3 2 2" xfId="10403"/>
    <cellStyle name="Comma 2 5 2 4 3 2 2 2" xfId="22804"/>
    <cellStyle name="Comma 2 5 2 4 3 2 3" xfId="17061"/>
    <cellStyle name="Comma 2 5 2 4 3 2 4" xfId="29652"/>
    <cellStyle name="Comma 2 5 2 4 3 3" xfId="10794"/>
    <cellStyle name="Comma 2 5 2 4 3 3 2" xfId="23195"/>
    <cellStyle name="Comma 2 5 2 4 3 3 3" xfId="29653"/>
    <cellStyle name="Comma 2 5 2 4 3 4" xfId="7551"/>
    <cellStyle name="Comma 2 5 2 4 3 4 2" xfId="19967"/>
    <cellStyle name="Comma 2 5 2 4 3 4 3" xfId="29654"/>
    <cellStyle name="Comma 2 5 2 4 3 5" xfId="14832"/>
    <cellStyle name="Comma 2 5 2 4 3 5 2" xfId="29655"/>
    <cellStyle name="Comma 2 5 2 4 3 6" xfId="29651"/>
    <cellStyle name="Comma 2 5 2 4 4" xfId="1263"/>
    <cellStyle name="Comma 2 5 2 4 4 2" xfId="4630"/>
    <cellStyle name="Comma 2 5 2 4 4 2 2" xfId="11169"/>
    <cellStyle name="Comma 2 5 2 4 4 2 2 2" xfId="23557"/>
    <cellStyle name="Comma 2 5 2 4 4 2 3" xfId="17062"/>
    <cellStyle name="Comma 2 5 2 4 4 3" xfId="7552"/>
    <cellStyle name="Comma 2 5 2 4 4 3 2" xfId="19968"/>
    <cellStyle name="Comma 2 5 2 4 4 4" xfId="14833"/>
    <cellStyle name="Comma 2 5 2 4 4 5" xfId="29656"/>
    <cellStyle name="Comma 2 5 2 4 5" xfId="1260"/>
    <cellStyle name="Comma 2 5 2 4 5 2" xfId="6756"/>
    <cellStyle name="Comma 2 5 2 4 5 2 2" xfId="12915"/>
    <cellStyle name="Comma 2 5 2 4 5 2 2 2" xfId="25302"/>
    <cellStyle name="Comma 2 5 2 4 5 2 3" xfId="19182"/>
    <cellStyle name="Comma 2 5 2 4 5 3" xfId="9684"/>
    <cellStyle name="Comma 2 5 2 4 5 3 2" xfId="22087"/>
    <cellStyle name="Comma 2 5 2 4 5 4" xfId="14830"/>
    <cellStyle name="Comma 2 5 2 4 5 5" xfId="29657"/>
    <cellStyle name="Comma 2 5 2 4 6" xfId="4627"/>
    <cellStyle name="Comma 2 5 2 4 6 2" xfId="11168"/>
    <cellStyle name="Comma 2 5 2 4 6 2 2" xfId="23556"/>
    <cellStyle name="Comma 2 5 2 4 6 3" xfId="17059"/>
    <cellStyle name="Comma 2 5 2 4 6 4" xfId="29658"/>
    <cellStyle name="Comma 2 5 2 4 7" xfId="7549"/>
    <cellStyle name="Comma 2 5 2 4 7 2" xfId="19965"/>
    <cellStyle name="Comma 2 5 2 4 7 3" xfId="29659"/>
    <cellStyle name="Comma 2 5 2 4 8" xfId="13967"/>
    <cellStyle name="Comma 2 5 2 4 8 2" xfId="29660"/>
    <cellStyle name="Comma 2 5 2 4 9" xfId="13609"/>
    <cellStyle name="Comma 2 5 2 5" xfId="306"/>
    <cellStyle name="Comma 2 5 2 5 2" xfId="680"/>
    <cellStyle name="Comma 2 5 2 5 2 2" xfId="4066"/>
    <cellStyle name="Comma 2 5 2 5 2 2 2" xfId="7132"/>
    <cellStyle name="Comma 2 5 2 5 2 2 2 2" xfId="13290"/>
    <cellStyle name="Comma 2 5 2 5 2 2 2 2 2" xfId="25677"/>
    <cellStyle name="Comma 2 5 2 5 2 2 2 3" xfId="19557"/>
    <cellStyle name="Comma 2 5 2 5 2 2 3" xfId="10059"/>
    <cellStyle name="Comma 2 5 2 5 2 2 3 2" xfId="22462"/>
    <cellStyle name="Comma 2 5 2 5 2 2 4" xfId="16637"/>
    <cellStyle name="Comma 2 5 2 5 2 3" xfId="6441"/>
    <cellStyle name="Comma 2 5 2 5 2 3 2" xfId="12600"/>
    <cellStyle name="Comma 2 5 2 5 2 3 2 2" xfId="24987"/>
    <cellStyle name="Comma 2 5 2 5 2 3 3" xfId="18867"/>
    <cellStyle name="Comma 2 5 2 5 2 4" xfId="9369"/>
    <cellStyle name="Comma 2 5 2 5 2 4 2" xfId="21772"/>
    <cellStyle name="Comma 2 5 2 5 2 5" xfId="14410"/>
    <cellStyle name="Comma 2 5 2 5 2 6" xfId="29662"/>
    <cellStyle name="Comma 2 5 2 5 3" xfId="1264"/>
    <cellStyle name="Comma 2 5 2 5 3 2" xfId="6758"/>
    <cellStyle name="Comma 2 5 2 5 3 2 2" xfId="12917"/>
    <cellStyle name="Comma 2 5 2 5 3 2 2 2" xfId="25304"/>
    <cellStyle name="Comma 2 5 2 5 3 2 3" xfId="19184"/>
    <cellStyle name="Comma 2 5 2 5 3 3" xfId="9686"/>
    <cellStyle name="Comma 2 5 2 5 3 3 2" xfId="22089"/>
    <cellStyle name="Comma 2 5 2 5 3 4" xfId="14834"/>
    <cellStyle name="Comma 2 5 2 5 3 5" xfId="29663"/>
    <cellStyle name="Comma 2 5 2 5 4" xfId="4631"/>
    <cellStyle name="Comma 2 5 2 5 4 2" xfId="11170"/>
    <cellStyle name="Comma 2 5 2 5 4 2 2" xfId="23558"/>
    <cellStyle name="Comma 2 5 2 5 4 3" xfId="17063"/>
    <cellStyle name="Comma 2 5 2 5 4 4" xfId="29664"/>
    <cellStyle name="Comma 2 5 2 5 5" xfId="7553"/>
    <cellStyle name="Comma 2 5 2 5 5 2" xfId="19969"/>
    <cellStyle name="Comma 2 5 2 5 5 3" xfId="29665"/>
    <cellStyle name="Comma 2 5 2 5 6" xfId="14055"/>
    <cellStyle name="Comma 2 5 2 5 6 2" xfId="29666"/>
    <cellStyle name="Comma 2 5 2 5 7" xfId="13699"/>
    <cellStyle name="Comma 2 5 2 5 8" xfId="29661"/>
    <cellStyle name="Comma 2 5 2 6" xfId="394"/>
    <cellStyle name="Comma 2 5 2 6 2" xfId="768"/>
    <cellStyle name="Comma 2 5 2 6 2 2" xfId="4152"/>
    <cellStyle name="Comma 2 5 2 6 2 2 2" xfId="7212"/>
    <cellStyle name="Comma 2 5 2 6 2 2 2 2" xfId="13370"/>
    <cellStyle name="Comma 2 5 2 6 2 2 2 2 2" xfId="25757"/>
    <cellStyle name="Comma 2 5 2 6 2 2 2 3" xfId="19637"/>
    <cellStyle name="Comma 2 5 2 6 2 2 3" xfId="10139"/>
    <cellStyle name="Comma 2 5 2 6 2 2 3 2" xfId="22542"/>
    <cellStyle name="Comma 2 5 2 6 2 2 4" xfId="16723"/>
    <cellStyle name="Comma 2 5 2 6 2 3" xfId="6527"/>
    <cellStyle name="Comma 2 5 2 6 2 3 2" xfId="12686"/>
    <cellStyle name="Comma 2 5 2 6 2 3 2 2" xfId="25073"/>
    <cellStyle name="Comma 2 5 2 6 2 3 3" xfId="18953"/>
    <cellStyle name="Comma 2 5 2 6 2 4" xfId="9455"/>
    <cellStyle name="Comma 2 5 2 6 2 4 2" xfId="21858"/>
    <cellStyle name="Comma 2 5 2 6 2 5" xfId="14498"/>
    <cellStyle name="Comma 2 5 2 6 2 6" xfId="29668"/>
    <cellStyle name="Comma 2 5 2 6 3" xfId="1265"/>
    <cellStyle name="Comma 2 5 2 6 3 2" xfId="6759"/>
    <cellStyle name="Comma 2 5 2 6 3 2 2" xfId="12918"/>
    <cellStyle name="Comma 2 5 2 6 3 2 2 2" xfId="25305"/>
    <cellStyle name="Comma 2 5 2 6 3 2 3" xfId="19185"/>
    <cellStyle name="Comma 2 5 2 6 3 3" xfId="9687"/>
    <cellStyle name="Comma 2 5 2 6 3 3 2" xfId="22090"/>
    <cellStyle name="Comma 2 5 2 6 3 4" xfId="14835"/>
    <cellStyle name="Comma 2 5 2 6 3 5" xfId="29669"/>
    <cellStyle name="Comma 2 5 2 6 4" xfId="4632"/>
    <cellStyle name="Comma 2 5 2 6 4 2" xfId="11171"/>
    <cellStyle name="Comma 2 5 2 6 4 2 2" xfId="23559"/>
    <cellStyle name="Comma 2 5 2 6 4 3" xfId="17064"/>
    <cellStyle name="Comma 2 5 2 6 4 4" xfId="29670"/>
    <cellStyle name="Comma 2 5 2 6 5" xfId="7554"/>
    <cellStyle name="Comma 2 5 2 6 5 2" xfId="19970"/>
    <cellStyle name="Comma 2 5 2 6 5 3" xfId="29671"/>
    <cellStyle name="Comma 2 5 2 6 6" xfId="14143"/>
    <cellStyle name="Comma 2 5 2 6 7" xfId="29667"/>
    <cellStyle name="Comma 2 5 2 7" xfId="503"/>
    <cellStyle name="Comma 2 5 2 7 2" xfId="1266"/>
    <cellStyle name="Comma 2 5 2 7 2 2" xfId="6760"/>
    <cellStyle name="Comma 2 5 2 7 2 2 2" xfId="12919"/>
    <cellStyle name="Comma 2 5 2 7 2 2 2 2" xfId="25306"/>
    <cellStyle name="Comma 2 5 2 7 2 2 3" xfId="19186"/>
    <cellStyle name="Comma 2 5 2 7 2 3" xfId="9688"/>
    <cellStyle name="Comma 2 5 2 7 2 3 2" xfId="22091"/>
    <cellStyle name="Comma 2 5 2 7 2 4" xfId="14836"/>
    <cellStyle name="Comma 2 5 2 7 2 5" xfId="29673"/>
    <cellStyle name="Comma 2 5 2 7 3" xfId="4633"/>
    <cellStyle name="Comma 2 5 2 7 3 2" xfId="10899"/>
    <cellStyle name="Comma 2 5 2 7 3 2 2" xfId="23300"/>
    <cellStyle name="Comma 2 5 2 7 3 3" xfId="17065"/>
    <cellStyle name="Comma 2 5 2 7 3 4" xfId="29674"/>
    <cellStyle name="Comma 2 5 2 7 4" xfId="7555"/>
    <cellStyle name="Comma 2 5 2 7 4 2" xfId="19971"/>
    <cellStyle name="Comma 2 5 2 7 4 3" xfId="29675"/>
    <cellStyle name="Comma 2 5 2 7 5" xfId="14234"/>
    <cellStyle name="Comma 2 5 2 7 5 2" xfId="29676"/>
    <cellStyle name="Comma 2 5 2 7 6" xfId="29672"/>
    <cellStyle name="Comma 2 5 2 8" xfId="1267"/>
    <cellStyle name="Comma 2 5 2 8 2" xfId="4634"/>
    <cellStyle name="Comma 2 5 2 8 2 2" xfId="11172"/>
    <cellStyle name="Comma 2 5 2 8 2 2 2" xfId="23560"/>
    <cellStyle name="Comma 2 5 2 8 2 3" xfId="17066"/>
    <cellStyle name="Comma 2 5 2 8 3" xfId="7556"/>
    <cellStyle name="Comma 2 5 2 8 3 2" xfId="19972"/>
    <cellStyle name="Comma 2 5 2 8 4" xfId="14837"/>
    <cellStyle name="Comma 2 5 2 8 5" xfId="29677"/>
    <cellStyle name="Comma 2 5 2 9" xfId="1232"/>
    <cellStyle name="Comma 2 5 2 9 2" xfId="6737"/>
    <cellStyle name="Comma 2 5 2 9 2 2" xfId="12896"/>
    <cellStyle name="Comma 2 5 2 9 2 2 2" xfId="25283"/>
    <cellStyle name="Comma 2 5 2 9 2 3" xfId="19163"/>
    <cellStyle name="Comma 2 5 2 9 3" xfId="9665"/>
    <cellStyle name="Comma 2 5 2 9 3 2" xfId="22068"/>
    <cellStyle name="Comma 2 5 2 9 4" xfId="14802"/>
    <cellStyle name="Comma 2 5 2 9 5" xfId="29678"/>
    <cellStyle name="Comma 2 5 3" xfId="134"/>
    <cellStyle name="Comma 2 5 3 10" xfId="7557"/>
    <cellStyle name="Comma 2 5 3 10 2" xfId="19973"/>
    <cellStyle name="Comma 2 5 3 10 3" xfId="29680"/>
    <cellStyle name="Comma 2 5 3 11" xfId="13887"/>
    <cellStyle name="Comma 2 5 3 11 2" xfId="29681"/>
    <cellStyle name="Comma 2 5 3 12" xfId="13530"/>
    <cellStyle name="Comma 2 5 3 13" xfId="29679"/>
    <cellStyle name="Comma 2 5 3 2" xfId="178"/>
    <cellStyle name="Comma 2 5 3 2 10" xfId="13931"/>
    <cellStyle name="Comma 2 5 3 2 10 2" xfId="29683"/>
    <cellStyle name="Comma 2 5 3 2 11" xfId="13574"/>
    <cellStyle name="Comma 2 5 3 2 12" xfId="29682"/>
    <cellStyle name="Comma 2 5 3 2 2" xfId="269"/>
    <cellStyle name="Comma 2 5 3 2 2 10" xfId="29684"/>
    <cellStyle name="Comma 2 5 3 2 2 2" xfId="645"/>
    <cellStyle name="Comma 2 5 3 2 2 2 2" xfId="1271"/>
    <cellStyle name="Comma 2 5 3 2 2 2 2 2" xfId="6764"/>
    <cellStyle name="Comma 2 5 3 2 2 2 2 2 2" xfId="12923"/>
    <cellStyle name="Comma 2 5 3 2 2 2 2 2 2 2" xfId="25310"/>
    <cellStyle name="Comma 2 5 3 2 2 2 2 2 3" xfId="19190"/>
    <cellStyle name="Comma 2 5 3 2 2 2 2 3" xfId="9692"/>
    <cellStyle name="Comma 2 5 3 2 2 2 2 3 2" xfId="22095"/>
    <cellStyle name="Comma 2 5 3 2 2 2 2 4" xfId="14841"/>
    <cellStyle name="Comma 2 5 3 2 2 2 2 5" xfId="29686"/>
    <cellStyle name="Comma 2 5 3 2 2 2 3" xfId="4638"/>
    <cellStyle name="Comma 2 5 3 2 2 2 3 2" xfId="10608"/>
    <cellStyle name="Comma 2 5 3 2 2 2 3 2 2" xfId="23009"/>
    <cellStyle name="Comma 2 5 3 2 2 2 3 3" xfId="17070"/>
    <cellStyle name="Comma 2 5 3 2 2 2 3 4" xfId="29687"/>
    <cellStyle name="Comma 2 5 3 2 2 2 4" xfId="7560"/>
    <cellStyle name="Comma 2 5 3 2 2 2 4 2" xfId="19976"/>
    <cellStyle name="Comma 2 5 3 2 2 2 4 3" xfId="29688"/>
    <cellStyle name="Comma 2 5 3 2 2 2 5" xfId="14375"/>
    <cellStyle name="Comma 2 5 3 2 2 2 5 2" xfId="29689"/>
    <cellStyle name="Comma 2 5 3 2 2 2 6" xfId="13840"/>
    <cellStyle name="Comma 2 5 3 2 2 2 6 2" xfId="29690"/>
    <cellStyle name="Comma 2 5 3 2 2 2 7" xfId="29685"/>
    <cellStyle name="Comma 2 5 3 2 2 3" xfId="1272"/>
    <cellStyle name="Comma 2 5 3 2 2 3 2" xfId="4639"/>
    <cellStyle name="Comma 2 5 3 2 2 3 2 2" xfId="10404"/>
    <cellStyle name="Comma 2 5 3 2 2 3 2 2 2" xfId="22805"/>
    <cellStyle name="Comma 2 5 3 2 2 3 2 3" xfId="17071"/>
    <cellStyle name="Comma 2 5 3 2 2 3 2 4" xfId="29692"/>
    <cellStyle name="Comma 2 5 3 2 2 3 3" xfId="10795"/>
    <cellStyle name="Comma 2 5 3 2 2 3 3 2" xfId="23196"/>
    <cellStyle name="Comma 2 5 3 2 2 3 3 3" xfId="29693"/>
    <cellStyle name="Comma 2 5 3 2 2 3 4" xfId="7561"/>
    <cellStyle name="Comma 2 5 3 2 2 3 4 2" xfId="19977"/>
    <cellStyle name="Comma 2 5 3 2 2 3 4 3" xfId="29694"/>
    <cellStyle name="Comma 2 5 3 2 2 3 5" xfId="14842"/>
    <cellStyle name="Comma 2 5 3 2 2 3 5 2" xfId="29695"/>
    <cellStyle name="Comma 2 5 3 2 2 3 6" xfId="29691"/>
    <cellStyle name="Comma 2 5 3 2 2 4" xfId="1273"/>
    <cellStyle name="Comma 2 5 3 2 2 4 2" xfId="4640"/>
    <cellStyle name="Comma 2 5 3 2 2 4 2 2" xfId="11176"/>
    <cellStyle name="Comma 2 5 3 2 2 4 2 2 2" xfId="23564"/>
    <cellStyle name="Comma 2 5 3 2 2 4 2 3" xfId="17072"/>
    <cellStyle name="Comma 2 5 3 2 2 4 3" xfId="7562"/>
    <cellStyle name="Comma 2 5 3 2 2 4 3 2" xfId="19978"/>
    <cellStyle name="Comma 2 5 3 2 2 4 4" xfId="14843"/>
    <cellStyle name="Comma 2 5 3 2 2 4 5" xfId="29696"/>
    <cellStyle name="Comma 2 5 3 2 2 5" xfId="1270"/>
    <cellStyle name="Comma 2 5 3 2 2 5 2" xfId="6763"/>
    <cellStyle name="Comma 2 5 3 2 2 5 2 2" xfId="12922"/>
    <cellStyle name="Comma 2 5 3 2 2 5 2 2 2" xfId="25309"/>
    <cellStyle name="Comma 2 5 3 2 2 5 2 3" xfId="19189"/>
    <cellStyle name="Comma 2 5 3 2 2 5 3" xfId="9691"/>
    <cellStyle name="Comma 2 5 3 2 2 5 3 2" xfId="22094"/>
    <cellStyle name="Comma 2 5 3 2 2 5 4" xfId="14840"/>
    <cellStyle name="Comma 2 5 3 2 2 5 5" xfId="29697"/>
    <cellStyle name="Comma 2 5 3 2 2 6" xfId="4637"/>
    <cellStyle name="Comma 2 5 3 2 2 6 2" xfId="11175"/>
    <cellStyle name="Comma 2 5 3 2 2 6 2 2" xfId="23563"/>
    <cellStyle name="Comma 2 5 3 2 2 6 3" xfId="17069"/>
    <cellStyle name="Comma 2 5 3 2 2 6 4" xfId="29698"/>
    <cellStyle name="Comma 2 5 3 2 2 7" xfId="7559"/>
    <cellStyle name="Comma 2 5 3 2 2 7 2" xfId="19975"/>
    <cellStyle name="Comma 2 5 3 2 2 7 3" xfId="29699"/>
    <cellStyle name="Comma 2 5 3 2 2 8" xfId="14020"/>
    <cellStyle name="Comma 2 5 3 2 2 8 2" xfId="29700"/>
    <cellStyle name="Comma 2 5 3 2 2 9" xfId="13662"/>
    <cellStyle name="Comma 2 5 3 2 3" xfId="359"/>
    <cellStyle name="Comma 2 5 3 2 3 2" xfId="733"/>
    <cellStyle name="Comma 2 5 3 2 3 2 2" xfId="4119"/>
    <cellStyle name="Comma 2 5 3 2 3 2 2 2" xfId="7183"/>
    <cellStyle name="Comma 2 5 3 2 3 2 2 2 2" xfId="13341"/>
    <cellStyle name="Comma 2 5 3 2 3 2 2 2 2 2" xfId="25728"/>
    <cellStyle name="Comma 2 5 3 2 3 2 2 2 3" xfId="19608"/>
    <cellStyle name="Comma 2 5 3 2 3 2 2 3" xfId="10110"/>
    <cellStyle name="Comma 2 5 3 2 3 2 2 3 2" xfId="22513"/>
    <cellStyle name="Comma 2 5 3 2 3 2 2 4" xfId="16690"/>
    <cellStyle name="Comma 2 5 3 2 3 2 3" xfId="6494"/>
    <cellStyle name="Comma 2 5 3 2 3 2 3 2" xfId="12653"/>
    <cellStyle name="Comma 2 5 3 2 3 2 3 2 2" xfId="25040"/>
    <cellStyle name="Comma 2 5 3 2 3 2 3 3" xfId="18920"/>
    <cellStyle name="Comma 2 5 3 2 3 2 4" xfId="9422"/>
    <cellStyle name="Comma 2 5 3 2 3 2 4 2" xfId="21825"/>
    <cellStyle name="Comma 2 5 3 2 3 2 5" xfId="14463"/>
    <cellStyle name="Comma 2 5 3 2 3 2 6" xfId="29702"/>
    <cellStyle name="Comma 2 5 3 2 3 3" xfId="1274"/>
    <cellStyle name="Comma 2 5 3 2 3 3 2" xfId="6765"/>
    <cellStyle name="Comma 2 5 3 2 3 3 2 2" xfId="12924"/>
    <cellStyle name="Comma 2 5 3 2 3 3 2 2 2" xfId="25311"/>
    <cellStyle name="Comma 2 5 3 2 3 3 2 3" xfId="19191"/>
    <cellStyle name="Comma 2 5 3 2 3 3 3" xfId="9693"/>
    <cellStyle name="Comma 2 5 3 2 3 3 3 2" xfId="22096"/>
    <cellStyle name="Comma 2 5 3 2 3 3 4" xfId="14844"/>
    <cellStyle name="Comma 2 5 3 2 3 3 5" xfId="29703"/>
    <cellStyle name="Comma 2 5 3 2 3 4" xfId="4641"/>
    <cellStyle name="Comma 2 5 3 2 3 4 2" xfId="11177"/>
    <cellStyle name="Comma 2 5 3 2 3 4 2 2" xfId="23565"/>
    <cellStyle name="Comma 2 5 3 2 3 4 3" xfId="17073"/>
    <cellStyle name="Comma 2 5 3 2 3 4 4" xfId="29704"/>
    <cellStyle name="Comma 2 5 3 2 3 5" xfId="7563"/>
    <cellStyle name="Comma 2 5 3 2 3 5 2" xfId="19979"/>
    <cellStyle name="Comma 2 5 3 2 3 5 3" xfId="29705"/>
    <cellStyle name="Comma 2 5 3 2 3 6" xfId="14108"/>
    <cellStyle name="Comma 2 5 3 2 3 6 2" xfId="29706"/>
    <cellStyle name="Comma 2 5 3 2 3 7" xfId="13752"/>
    <cellStyle name="Comma 2 5 3 2 3 8" xfId="29701"/>
    <cellStyle name="Comma 2 5 3 2 4" xfId="447"/>
    <cellStyle name="Comma 2 5 3 2 4 2" xfId="821"/>
    <cellStyle name="Comma 2 5 3 2 4 2 2" xfId="4205"/>
    <cellStyle name="Comma 2 5 3 2 4 2 2 2" xfId="7265"/>
    <cellStyle name="Comma 2 5 3 2 4 2 2 2 2" xfId="13423"/>
    <cellStyle name="Comma 2 5 3 2 4 2 2 2 2 2" xfId="25810"/>
    <cellStyle name="Comma 2 5 3 2 4 2 2 2 3" xfId="19690"/>
    <cellStyle name="Comma 2 5 3 2 4 2 2 3" xfId="10192"/>
    <cellStyle name="Comma 2 5 3 2 4 2 2 3 2" xfId="22595"/>
    <cellStyle name="Comma 2 5 3 2 4 2 2 4" xfId="16776"/>
    <cellStyle name="Comma 2 5 3 2 4 2 3" xfId="6580"/>
    <cellStyle name="Comma 2 5 3 2 4 2 3 2" xfId="12739"/>
    <cellStyle name="Comma 2 5 3 2 4 2 3 2 2" xfId="25126"/>
    <cellStyle name="Comma 2 5 3 2 4 2 3 3" xfId="19006"/>
    <cellStyle name="Comma 2 5 3 2 4 2 4" xfId="9508"/>
    <cellStyle name="Comma 2 5 3 2 4 2 4 2" xfId="21911"/>
    <cellStyle name="Comma 2 5 3 2 4 2 5" xfId="14551"/>
    <cellStyle name="Comma 2 5 3 2 4 2 6" xfId="29708"/>
    <cellStyle name="Comma 2 5 3 2 4 3" xfId="1275"/>
    <cellStyle name="Comma 2 5 3 2 4 3 2" xfId="6766"/>
    <cellStyle name="Comma 2 5 3 2 4 3 2 2" xfId="12925"/>
    <cellStyle name="Comma 2 5 3 2 4 3 2 2 2" xfId="25312"/>
    <cellStyle name="Comma 2 5 3 2 4 3 2 3" xfId="19192"/>
    <cellStyle name="Comma 2 5 3 2 4 3 3" xfId="9694"/>
    <cellStyle name="Comma 2 5 3 2 4 3 3 2" xfId="22097"/>
    <cellStyle name="Comma 2 5 3 2 4 3 4" xfId="14845"/>
    <cellStyle name="Comma 2 5 3 2 4 3 5" xfId="29709"/>
    <cellStyle name="Comma 2 5 3 2 4 4" xfId="4642"/>
    <cellStyle name="Comma 2 5 3 2 4 4 2" xfId="11178"/>
    <cellStyle name="Comma 2 5 3 2 4 4 2 2" xfId="23566"/>
    <cellStyle name="Comma 2 5 3 2 4 4 3" xfId="17074"/>
    <cellStyle name="Comma 2 5 3 2 4 4 4" xfId="29710"/>
    <cellStyle name="Comma 2 5 3 2 4 5" xfId="7564"/>
    <cellStyle name="Comma 2 5 3 2 4 5 2" xfId="19980"/>
    <cellStyle name="Comma 2 5 3 2 4 5 3" xfId="29711"/>
    <cellStyle name="Comma 2 5 3 2 4 6" xfId="14196"/>
    <cellStyle name="Comma 2 5 3 2 4 7" xfId="29707"/>
    <cellStyle name="Comma 2 5 3 2 5" xfId="556"/>
    <cellStyle name="Comma 2 5 3 2 5 2" xfId="1276"/>
    <cellStyle name="Comma 2 5 3 2 5 2 2" xfId="6767"/>
    <cellStyle name="Comma 2 5 3 2 5 2 2 2" xfId="12926"/>
    <cellStyle name="Comma 2 5 3 2 5 2 2 2 2" xfId="25313"/>
    <cellStyle name="Comma 2 5 3 2 5 2 2 3" xfId="19193"/>
    <cellStyle name="Comma 2 5 3 2 5 2 3" xfId="9695"/>
    <cellStyle name="Comma 2 5 3 2 5 2 3 2" xfId="22098"/>
    <cellStyle name="Comma 2 5 3 2 5 2 4" xfId="14846"/>
    <cellStyle name="Comma 2 5 3 2 5 2 5" xfId="29713"/>
    <cellStyle name="Comma 2 5 3 2 5 3" xfId="4643"/>
    <cellStyle name="Comma 2 5 3 2 5 3 2" xfId="10952"/>
    <cellStyle name="Comma 2 5 3 2 5 3 2 2" xfId="23353"/>
    <cellStyle name="Comma 2 5 3 2 5 3 3" xfId="17075"/>
    <cellStyle name="Comma 2 5 3 2 5 3 4" xfId="29714"/>
    <cellStyle name="Comma 2 5 3 2 5 4" xfId="7565"/>
    <cellStyle name="Comma 2 5 3 2 5 4 2" xfId="19981"/>
    <cellStyle name="Comma 2 5 3 2 5 4 3" xfId="29715"/>
    <cellStyle name="Comma 2 5 3 2 5 5" xfId="14287"/>
    <cellStyle name="Comma 2 5 3 2 5 5 2" xfId="29716"/>
    <cellStyle name="Comma 2 5 3 2 5 6" xfId="29712"/>
    <cellStyle name="Comma 2 5 3 2 6" xfId="1277"/>
    <cellStyle name="Comma 2 5 3 2 6 2" xfId="4644"/>
    <cellStyle name="Comma 2 5 3 2 6 2 2" xfId="11179"/>
    <cellStyle name="Comma 2 5 3 2 6 2 2 2" xfId="23567"/>
    <cellStyle name="Comma 2 5 3 2 6 2 3" xfId="17076"/>
    <cellStyle name="Comma 2 5 3 2 6 3" xfId="7566"/>
    <cellStyle name="Comma 2 5 3 2 6 3 2" xfId="19982"/>
    <cellStyle name="Comma 2 5 3 2 6 4" xfId="14847"/>
    <cellStyle name="Comma 2 5 3 2 6 5" xfId="29717"/>
    <cellStyle name="Comma 2 5 3 2 7" xfId="1269"/>
    <cellStyle name="Comma 2 5 3 2 7 2" xfId="6762"/>
    <cellStyle name="Comma 2 5 3 2 7 2 2" xfId="12921"/>
    <cellStyle name="Comma 2 5 3 2 7 2 2 2" xfId="25308"/>
    <cellStyle name="Comma 2 5 3 2 7 2 3" xfId="19188"/>
    <cellStyle name="Comma 2 5 3 2 7 3" xfId="9690"/>
    <cellStyle name="Comma 2 5 3 2 7 3 2" xfId="22093"/>
    <cellStyle name="Comma 2 5 3 2 7 4" xfId="14839"/>
    <cellStyle name="Comma 2 5 3 2 7 5" xfId="29718"/>
    <cellStyle name="Comma 2 5 3 2 8" xfId="4636"/>
    <cellStyle name="Comma 2 5 3 2 8 2" xfId="11174"/>
    <cellStyle name="Comma 2 5 3 2 8 2 2" xfId="23562"/>
    <cellStyle name="Comma 2 5 3 2 8 3" xfId="17068"/>
    <cellStyle name="Comma 2 5 3 2 8 4" xfId="29719"/>
    <cellStyle name="Comma 2 5 3 2 9" xfId="7558"/>
    <cellStyle name="Comma 2 5 3 2 9 2" xfId="19974"/>
    <cellStyle name="Comma 2 5 3 2 9 3" xfId="29720"/>
    <cellStyle name="Comma 2 5 3 3" xfId="225"/>
    <cellStyle name="Comma 2 5 3 3 10" xfId="29721"/>
    <cellStyle name="Comma 2 5 3 3 2" xfId="601"/>
    <cellStyle name="Comma 2 5 3 3 2 2" xfId="1279"/>
    <cellStyle name="Comma 2 5 3 3 2 2 2" xfId="6769"/>
    <cellStyle name="Comma 2 5 3 3 2 2 2 2" xfId="12928"/>
    <cellStyle name="Comma 2 5 3 3 2 2 2 2 2" xfId="25315"/>
    <cellStyle name="Comma 2 5 3 3 2 2 2 3" xfId="19195"/>
    <cellStyle name="Comma 2 5 3 3 2 2 3" xfId="9697"/>
    <cellStyle name="Comma 2 5 3 3 2 2 3 2" xfId="22100"/>
    <cellStyle name="Comma 2 5 3 3 2 2 4" xfId="14849"/>
    <cellStyle name="Comma 2 5 3 3 2 2 5" xfId="29723"/>
    <cellStyle name="Comma 2 5 3 3 2 3" xfId="4646"/>
    <cellStyle name="Comma 2 5 3 3 2 3 2" xfId="10609"/>
    <cellStyle name="Comma 2 5 3 3 2 3 2 2" xfId="23010"/>
    <cellStyle name="Comma 2 5 3 3 2 3 3" xfId="17078"/>
    <cellStyle name="Comma 2 5 3 3 2 3 4" xfId="29724"/>
    <cellStyle name="Comma 2 5 3 3 2 4" xfId="7568"/>
    <cellStyle name="Comma 2 5 3 3 2 4 2" xfId="19984"/>
    <cellStyle name="Comma 2 5 3 3 2 4 3" xfId="29725"/>
    <cellStyle name="Comma 2 5 3 3 2 5" xfId="14331"/>
    <cellStyle name="Comma 2 5 3 3 2 5 2" xfId="29726"/>
    <cellStyle name="Comma 2 5 3 3 2 6" xfId="13796"/>
    <cellStyle name="Comma 2 5 3 3 2 6 2" xfId="29727"/>
    <cellStyle name="Comma 2 5 3 3 2 7" xfId="29722"/>
    <cellStyle name="Comma 2 5 3 3 3" xfId="1280"/>
    <cellStyle name="Comma 2 5 3 3 3 2" xfId="4647"/>
    <cellStyle name="Comma 2 5 3 3 3 2 2" xfId="10405"/>
    <cellStyle name="Comma 2 5 3 3 3 2 2 2" xfId="22806"/>
    <cellStyle name="Comma 2 5 3 3 3 2 3" xfId="17079"/>
    <cellStyle name="Comma 2 5 3 3 3 2 4" xfId="29729"/>
    <cellStyle name="Comma 2 5 3 3 3 3" xfId="10796"/>
    <cellStyle name="Comma 2 5 3 3 3 3 2" xfId="23197"/>
    <cellStyle name="Comma 2 5 3 3 3 3 3" xfId="29730"/>
    <cellStyle name="Comma 2 5 3 3 3 4" xfId="7569"/>
    <cellStyle name="Comma 2 5 3 3 3 4 2" xfId="19985"/>
    <cellStyle name="Comma 2 5 3 3 3 4 3" xfId="29731"/>
    <cellStyle name="Comma 2 5 3 3 3 5" xfId="14850"/>
    <cellStyle name="Comma 2 5 3 3 3 5 2" xfId="29732"/>
    <cellStyle name="Comma 2 5 3 3 3 6" xfId="29728"/>
    <cellStyle name="Comma 2 5 3 3 4" xfId="1281"/>
    <cellStyle name="Comma 2 5 3 3 4 2" xfId="4648"/>
    <cellStyle name="Comma 2 5 3 3 4 2 2" xfId="11181"/>
    <cellStyle name="Comma 2 5 3 3 4 2 2 2" xfId="23569"/>
    <cellStyle name="Comma 2 5 3 3 4 2 3" xfId="17080"/>
    <cellStyle name="Comma 2 5 3 3 4 3" xfId="7570"/>
    <cellStyle name="Comma 2 5 3 3 4 3 2" xfId="19986"/>
    <cellStyle name="Comma 2 5 3 3 4 4" xfId="14851"/>
    <cellStyle name="Comma 2 5 3 3 4 5" xfId="29733"/>
    <cellStyle name="Comma 2 5 3 3 5" xfId="1278"/>
    <cellStyle name="Comma 2 5 3 3 5 2" xfId="6768"/>
    <cellStyle name="Comma 2 5 3 3 5 2 2" xfId="12927"/>
    <cellStyle name="Comma 2 5 3 3 5 2 2 2" xfId="25314"/>
    <cellStyle name="Comma 2 5 3 3 5 2 3" xfId="19194"/>
    <cellStyle name="Comma 2 5 3 3 5 3" xfId="9696"/>
    <cellStyle name="Comma 2 5 3 3 5 3 2" xfId="22099"/>
    <cellStyle name="Comma 2 5 3 3 5 4" xfId="14848"/>
    <cellStyle name="Comma 2 5 3 3 5 5" xfId="29734"/>
    <cellStyle name="Comma 2 5 3 3 6" xfId="4645"/>
    <cellStyle name="Comma 2 5 3 3 6 2" xfId="11180"/>
    <cellStyle name="Comma 2 5 3 3 6 2 2" xfId="23568"/>
    <cellStyle name="Comma 2 5 3 3 6 3" xfId="17077"/>
    <cellStyle name="Comma 2 5 3 3 6 4" xfId="29735"/>
    <cellStyle name="Comma 2 5 3 3 7" xfId="7567"/>
    <cellStyle name="Comma 2 5 3 3 7 2" xfId="19983"/>
    <cellStyle name="Comma 2 5 3 3 7 3" xfId="29736"/>
    <cellStyle name="Comma 2 5 3 3 8" xfId="13976"/>
    <cellStyle name="Comma 2 5 3 3 8 2" xfId="29737"/>
    <cellStyle name="Comma 2 5 3 3 9" xfId="13618"/>
    <cellStyle name="Comma 2 5 3 4" xfId="315"/>
    <cellStyle name="Comma 2 5 3 4 2" xfId="689"/>
    <cellStyle name="Comma 2 5 3 4 2 2" xfId="4075"/>
    <cellStyle name="Comma 2 5 3 4 2 2 2" xfId="7140"/>
    <cellStyle name="Comma 2 5 3 4 2 2 2 2" xfId="13298"/>
    <cellStyle name="Comma 2 5 3 4 2 2 2 2 2" xfId="25685"/>
    <cellStyle name="Comma 2 5 3 4 2 2 2 3" xfId="19565"/>
    <cellStyle name="Comma 2 5 3 4 2 2 3" xfId="10067"/>
    <cellStyle name="Comma 2 5 3 4 2 2 3 2" xfId="22470"/>
    <cellStyle name="Comma 2 5 3 4 2 2 4" xfId="16646"/>
    <cellStyle name="Comma 2 5 3 4 2 3" xfId="6450"/>
    <cellStyle name="Comma 2 5 3 4 2 3 2" xfId="12609"/>
    <cellStyle name="Comma 2 5 3 4 2 3 2 2" xfId="24996"/>
    <cellStyle name="Comma 2 5 3 4 2 3 3" xfId="18876"/>
    <cellStyle name="Comma 2 5 3 4 2 4" xfId="9378"/>
    <cellStyle name="Comma 2 5 3 4 2 4 2" xfId="21781"/>
    <cellStyle name="Comma 2 5 3 4 2 5" xfId="14419"/>
    <cellStyle name="Comma 2 5 3 4 2 6" xfId="29739"/>
    <cellStyle name="Comma 2 5 3 4 3" xfId="1282"/>
    <cellStyle name="Comma 2 5 3 4 3 2" xfId="6770"/>
    <cellStyle name="Comma 2 5 3 4 3 2 2" xfId="12929"/>
    <cellStyle name="Comma 2 5 3 4 3 2 2 2" xfId="25316"/>
    <cellStyle name="Comma 2 5 3 4 3 2 3" xfId="19196"/>
    <cellStyle name="Comma 2 5 3 4 3 3" xfId="9698"/>
    <cellStyle name="Comma 2 5 3 4 3 3 2" xfId="22101"/>
    <cellStyle name="Comma 2 5 3 4 3 4" xfId="14852"/>
    <cellStyle name="Comma 2 5 3 4 3 5" xfId="29740"/>
    <cellStyle name="Comma 2 5 3 4 4" xfId="4649"/>
    <cellStyle name="Comma 2 5 3 4 4 2" xfId="11182"/>
    <cellStyle name="Comma 2 5 3 4 4 2 2" xfId="23570"/>
    <cellStyle name="Comma 2 5 3 4 4 3" xfId="17081"/>
    <cellStyle name="Comma 2 5 3 4 4 4" xfId="29741"/>
    <cellStyle name="Comma 2 5 3 4 5" xfId="7571"/>
    <cellStyle name="Comma 2 5 3 4 5 2" xfId="19987"/>
    <cellStyle name="Comma 2 5 3 4 5 3" xfId="29742"/>
    <cellStyle name="Comma 2 5 3 4 6" xfId="14064"/>
    <cellStyle name="Comma 2 5 3 4 6 2" xfId="29743"/>
    <cellStyle name="Comma 2 5 3 4 7" xfId="13708"/>
    <cellStyle name="Comma 2 5 3 4 8" xfId="29738"/>
    <cellStyle name="Comma 2 5 3 5" xfId="403"/>
    <cellStyle name="Comma 2 5 3 5 2" xfId="777"/>
    <cellStyle name="Comma 2 5 3 5 2 2" xfId="4161"/>
    <cellStyle name="Comma 2 5 3 5 2 2 2" xfId="7221"/>
    <cellStyle name="Comma 2 5 3 5 2 2 2 2" xfId="13379"/>
    <cellStyle name="Comma 2 5 3 5 2 2 2 2 2" xfId="25766"/>
    <cellStyle name="Comma 2 5 3 5 2 2 2 3" xfId="19646"/>
    <cellStyle name="Comma 2 5 3 5 2 2 3" xfId="10148"/>
    <cellStyle name="Comma 2 5 3 5 2 2 3 2" xfId="22551"/>
    <cellStyle name="Comma 2 5 3 5 2 2 4" xfId="16732"/>
    <cellStyle name="Comma 2 5 3 5 2 3" xfId="6536"/>
    <cellStyle name="Comma 2 5 3 5 2 3 2" xfId="12695"/>
    <cellStyle name="Comma 2 5 3 5 2 3 2 2" xfId="25082"/>
    <cellStyle name="Comma 2 5 3 5 2 3 3" xfId="18962"/>
    <cellStyle name="Comma 2 5 3 5 2 4" xfId="9464"/>
    <cellStyle name="Comma 2 5 3 5 2 4 2" xfId="21867"/>
    <cellStyle name="Comma 2 5 3 5 2 5" xfId="14507"/>
    <cellStyle name="Comma 2 5 3 5 2 6" xfId="29745"/>
    <cellStyle name="Comma 2 5 3 5 3" xfId="1283"/>
    <cellStyle name="Comma 2 5 3 5 3 2" xfId="6771"/>
    <cellStyle name="Comma 2 5 3 5 3 2 2" xfId="12930"/>
    <cellStyle name="Comma 2 5 3 5 3 2 2 2" xfId="25317"/>
    <cellStyle name="Comma 2 5 3 5 3 2 3" xfId="19197"/>
    <cellStyle name="Comma 2 5 3 5 3 3" xfId="9699"/>
    <cellStyle name="Comma 2 5 3 5 3 3 2" xfId="22102"/>
    <cellStyle name="Comma 2 5 3 5 3 4" xfId="14853"/>
    <cellStyle name="Comma 2 5 3 5 3 5" xfId="29746"/>
    <cellStyle name="Comma 2 5 3 5 4" xfId="4650"/>
    <cellStyle name="Comma 2 5 3 5 4 2" xfId="11183"/>
    <cellStyle name="Comma 2 5 3 5 4 2 2" xfId="23571"/>
    <cellStyle name="Comma 2 5 3 5 4 3" xfId="17082"/>
    <cellStyle name="Comma 2 5 3 5 4 4" xfId="29747"/>
    <cellStyle name="Comma 2 5 3 5 5" xfId="7572"/>
    <cellStyle name="Comma 2 5 3 5 5 2" xfId="19988"/>
    <cellStyle name="Comma 2 5 3 5 5 3" xfId="29748"/>
    <cellStyle name="Comma 2 5 3 5 6" xfId="14152"/>
    <cellStyle name="Comma 2 5 3 5 7" xfId="29744"/>
    <cellStyle name="Comma 2 5 3 6" xfId="512"/>
    <cellStyle name="Comma 2 5 3 6 2" xfId="1284"/>
    <cellStyle name="Comma 2 5 3 6 2 2" xfId="6772"/>
    <cellStyle name="Comma 2 5 3 6 2 2 2" xfId="12931"/>
    <cellStyle name="Comma 2 5 3 6 2 2 2 2" xfId="25318"/>
    <cellStyle name="Comma 2 5 3 6 2 2 3" xfId="19198"/>
    <cellStyle name="Comma 2 5 3 6 2 3" xfId="9700"/>
    <cellStyle name="Comma 2 5 3 6 2 3 2" xfId="22103"/>
    <cellStyle name="Comma 2 5 3 6 2 4" xfId="14854"/>
    <cellStyle name="Comma 2 5 3 6 2 5" xfId="29750"/>
    <cellStyle name="Comma 2 5 3 6 3" xfId="4651"/>
    <cellStyle name="Comma 2 5 3 6 3 2" xfId="10908"/>
    <cellStyle name="Comma 2 5 3 6 3 2 2" xfId="23309"/>
    <cellStyle name="Comma 2 5 3 6 3 3" xfId="17083"/>
    <cellStyle name="Comma 2 5 3 6 3 4" xfId="29751"/>
    <cellStyle name="Comma 2 5 3 6 4" xfId="7573"/>
    <cellStyle name="Comma 2 5 3 6 4 2" xfId="19989"/>
    <cellStyle name="Comma 2 5 3 6 4 3" xfId="29752"/>
    <cellStyle name="Comma 2 5 3 6 5" xfId="14243"/>
    <cellStyle name="Comma 2 5 3 6 5 2" xfId="29753"/>
    <cellStyle name="Comma 2 5 3 6 6" xfId="29749"/>
    <cellStyle name="Comma 2 5 3 7" xfId="1285"/>
    <cellStyle name="Comma 2 5 3 7 2" xfId="4652"/>
    <cellStyle name="Comma 2 5 3 7 2 2" xfId="11184"/>
    <cellStyle name="Comma 2 5 3 7 2 2 2" xfId="23572"/>
    <cellStyle name="Comma 2 5 3 7 2 3" xfId="17084"/>
    <cellStyle name="Comma 2 5 3 7 3" xfId="7574"/>
    <cellStyle name="Comma 2 5 3 7 3 2" xfId="19990"/>
    <cellStyle name="Comma 2 5 3 7 4" xfId="14855"/>
    <cellStyle name="Comma 2 5 3 7 5" xfId="29754"/>
    <cellStyle name="Comma 2 5 3 8" xfId="1268"/>
    <cellStyle name="Comma 2 5 3 8 2" xfId="6761"/>
    <cellStyle name="Comma 2 5 3 8 2 2" xfId="12920"/>
    <cellStyle name="Comma 2 5 3 8 2 2 2" xfId="25307"/>
    <cellStyle name="Comma 2 5 3 8 2 3" xfId="19187"/>
    <cellStyle name="Comma 2 5 3 8 3" xfId="9689"/>
    <cellStyle name="Comma 2 5 3 8 3 2" xfId="22092"/>
    <cellStyle name="Comma 2 5 3 8 4" xfId="14838"/>
    <cellStyle name="Comma 2 5 3 8 5" xfId="29755"/>
    <cellStyle name="Comma 2 5 3 9" xfId="4635"/>
    <cellStyle name="Comma 2 5 3 9 2" xfId="11173"/>
    <cellStyle name="Comma 2 5 3 9 2 2" xfId="23561"/>
    <cellStyle name="Comma 2 5 3 9 3" xfId="17067"/>
    <cellStyle name="Comma 2 5 3 9 4" xfId="29756"/>
    <cellStyle name="Comma 2 5 4" xfId="156"/>
    <cellStyle name="Comma 2 5 4 10" xfId="13909"/>
    <cellStyle name="Comma 2 5 4 10 2" xfId="29758"/>
    <cellStyle name="Comma 2 5 4 11" xfId="13552"/>
    <cellStyle name="Comma 2 5 4 12" xfId="29757"/>
    <cellStyle name="Comma 2 5 4 2" xfId="247"/>
    <cellStyle name="Comma 2 5 4 2 10" xfId="29759"/>
    <cellStyle name="Comma 2 5 4 2 2" xfId="623"/>
    <cellStyle name="Comma 2 5 4 2 2 2" xfId="1288"/>
    <cellStyle name="Comma 2 5 4 2 2 2 2" xfId="6775"/>
    <cellStyle name="Comma 2 5 4 2 2 2 2 2" xfId="12934"/>
    <cellStyle name="Comma 2 5 4 2 2 2 2 2 2" xfId="25321"/>
    <cellStyle name="Comma 2 5 4 2 2 2 2 3" xfId="19201"/>
    <cellStyle name="Comma 2 5 4 2 2 2 3" xfId="9703"/>
    <cellStyle name="Comma 2 5 4 2 2 2 3 2" xfId="22106"/>
    <cellStyle name="Comma 2 5 4 2 2 2 4" xfId="14858"/>
    <cellStyle name="Comma 2 5 4 2 2 2 5" xfId="29761"/>
    <cellStyle name="Comma 2 5 4 2 2 3" xfId="4655"/>
    <cellStyle name="Comma 2 5 4 2 2 3 2" xfId="10610"/>
    <cellStyle name="Comma 2 5 4 2 2 3 2 2" xfId="23011"/>
    <cellStyle name="Comma 2 5 4 2 2 3 3" xfId="17087"/>
    <cellStyle name="Comma 2 5 4 2 2 3 4" xfId="29762"/>
    <cellStyle name="Comma 2 5 4 2 2 4" xfId="7577"/>
    <cellStyle name="Comma 2 5 4 2 2 4 2" xfId="19993"/>
    <cellStyle name="Comma 2 5 4 2 2 4 3" xfId="29763"/>
    <cellStyle name="Comma 2 5 4 2 2 5" xfId="14353"/>
    <cellStyle name="Comma 2 5 4 2 2 5 2" xfId="29764"/>
    <cellStyle name="Comma 2 5 4 2 2 6" xfId="13818"/>
    <cellStyle name="Comma 2 5 4 2 2 6 2" xfId="29765"/>
    <cellStyle name="Comma 2 5 4 2 2 7" xfId="29760"/>
    <cellStyle name="Comma 2 5 4 2 3" xfId="1289"/>
    <cellStyle name="Comma 2 5 4 2 3 2" xfId="4656"/>
    <cellStyle name="Comma 2 5 4 2 3 2 2" xfId="10406"/>
    <cellStyle name="Comma 2 5 4 2 3 2 2 2" xfId="22807"/>
    <cellStyle name="Comma 2 5 4 2 3 2 3" xfId="17088"/>
    <cellStyle name="Comma 2 5 4 2 3 2 4" xfId="29767"/>
    <cellStyle name="Comma 2 5 4 2 3 3" xfId="10797"/>
    <cellStyle name="Comma 2 5 4 2 3 3 2" xfId="23198"/>
    <cellStyle name="Comma 2 5 4 2 3 3 3" xfId="29768"/>
    <cellStyle name="Comma 2 5 4 2 3 4" xfId="7578"/>
    <cellStyle name="Comma 2 5 4 2 3 4 2" xfId="19994"/>
    <cellStyle name="Comma 2 5 4 2 3 4 3" xfId="29769"/>
    <cellStyle name="Comma 2 5 4 2 3 5" xfId="14859"/>
    <cellStyle name="Comma 2 5 4 2 3 5 2" xfId="29770"/>
    <cellStyle name="Comma 2 5 4 2 3 6" xfId="29766"/>
    <cellStyle name="Comma 2 5 4 2 4" xfId="1290"/>
    <cellStyle name="Comma 2 5 4 2 4 2" xfId="4657"/>
    <cellStyle name="Comma 2 5 4 2 4 2 2" xfId="11187"/>
    <cellStyle name="Comma 2 5 4 2 4 2 2 2" xfId="23575"/>
    <cellStyle name="Comma 2 5 4 2 4 2 3" xfId="17089"/>
    <cellStyle name="Comma 2 5 4 2 4 3" xfId="7579"/>
    <cellStyle name="Comma 2 5 4 2 4 3 2" xfId="19995"/>
    <cellStyle name="Comma 2 5 4 2 4 4" xfId="14860"/>
    <cellStyle name="Comma 2 5 4 2 4 5" xfId="29771"/>
    <cellStyle name="Comma 2 5 4 2 5" xfId="1287"/>
    <cellStyle name="Comma 2 5 4 2 5 2" xfId="6774"/>
    <cellStyle name="Comma 2 5 4 2 5 2 2" xfId="12933"/>
    <cellStyle name="Comma 2 5 4 2 5 2 2 2" xfId="25320"/>
    <cellStyle name="Comma 2 5 4 2 5 2 3" xfId="19200"/>
    <cellStyle name="Comma 2 5 4 2 5 3" xfId="9702"/>
    <cellStyle name="Comma 2 5 4 2 5 3 2" xfId="22105"/>
    <cellStyle name="Comma 2 5 4 2 5 4" xfId="14857"/>
    <cellStyle name="Comma 2 5 4 2 5 5" xfId="29772"/>
    <cellStyle name="Comma 2 5 4 2 6" xfId="4654"/>
    <cellStyle name="Comma 2 5 4 2 6 2" xfId="11186"/>
    <cellStyle name="Comma 2 5 4 2 6 2 2" xfId="23574"/>
    <cellStyle name="Comma 2 5 4 2 6 3" xfId="17086"/>
    <cellStyle name="Comma 2 5 4 2 6 4" xfId="29773"/>
    <cellStyle name="Comma 2 5 4 2 7" xfId="7576"/>
    <cellStyle name="Comma 2 5 4 2 7 2" xfId="19992"/>
    <cellStyle name="Comma 2 5 4 2 7 3" xfId="29774"/>
    <cellStyle name="Comma 2 5 4 2 8" xfId="13998"/>
    <cellStyle name="Comma 2 5 4 2 8 2" xfId="29775"/>
    <cellStyle name="Comma 2 5 4 2 9" xfId="13640"/>
    <cellStyle name="Comma 2 5 4 3" xfId="337"/>
    <cellStyle name="Comma 2 5 4 3 2" xfId="711"/>
    <cellStyle name="Comma 2 5 4 3 2 2" xfId="4097"/>
    <cellStyle name="Comma 2 5 4 3 2 2 2" xfId="7161"/>
    <cellStyle name="Comma 2 5 4 3 2 2 2 2" xfId="13319"/>
    <cellStyle name="Comma 2 5 4 3 2 2 2 2 2" xfId="25706"/>
    <cellStyle name="Comma 2 5 4 3 2 2 2 3" xfId="19586"/>
    <cellStyle name="Comma 2 5 4 3 2 2 3" xfId="10088"/>
    <cellStyle name="Comma 2 5 4 3 2 2 3 2" xfId="22491"/>
    <cellStyle name="Comma 2 5 4 3 2 2 4" xfId="16668"/>
    <cellStyle name="Comma 2 5 4 3 2 3" xfId="6472"/>
    <cellStyle name="Comma 2 5 4 3 2 3 2" xfId="12631"/>
    <cellStyle name="Comma 2 5 4 3 2 3 2 2" xfId="25018"/>
    <cellStyle name="Comma 2 5 4 3 2 3 3" xfId="18898"/>
    <cellStyle name="Comma 2 5 4 3 2 4" xfId="9400"/>
    <cellStyle name="Comma 2 5 4 3 2 4 2" xfId="21803"/>
    <cellStyle name="Comma 2 5 4 3 2 5" xfId="14441"/>
    <cellStyle name="Comma 2 5 4 3 2 6" xfId="29777"/>
    <cellStyle name="Comma 2 5 4 3 3" xfId="1291"/>
    <cellStyle name="Comma 2 5 4 3 3 2" xfId="6776"/>
    <cellStyle name="Comma 2 5 4 3 3 2 2" xfId="12935"/>
    <cellStyle name="Comma 2 5 4 3 3 2 2 2" xfId="25322"/>
    <cellStyle name="Comma 2 5 4 3 3 2 3" xfId="19202"/>
    <cellStyle name="Comma 2 5 4 3 3 3" xfId="9704"/>
    <cellStyle name="Comma 2 5 4 3 3 3 2" xfId="22107"/>
    <cellStyle name="Comma 2 5 4 3 3 4" xfId="14861"/>
    <cellStyle name="Comma 2 5 4 3 3 5" xfId="29778"/>
    <cellStyle name="Comma 2 5 4 3 4" xfId="4658"/>
    <cellStyle name="Comma 2 5 4 3 4 2" xfId="11188"/>
    <cellStyle name="Comma 2 5 4 3 4 2 2" xfId="23576"/>
    <cellStyle name="Comma 2 5 4 3 4 3" xfId="17090"/>
    <cellStyle name="Comma 2 5 4 3 4 4" xfId="29779"/>
    <cellStyle name="Comma 2 5 4 3 5" xfId="7580"/>
    <cellStyle name="Comma 2 5 4 3 5 2" xfId="19996"/>
    <cellStyle name="Comma 2 5 4 3 5 3" xfId="29780"/>
    <cellStyle name="Comma 2 5 4 3 6" xfId="14086"/>
    <cellStyle name="Comma 2 5 4 3 6 2" xfId="29781"/>
    <cellStyle name="Comma 2 5 4 3 7" xfId="13730"/>
    <cellStyle name="Comma 2 5 4 3 8" xfId="29776"/>
    <cellStyle name="Comma 2 5 4 4" xfId="425"/>
    <cellStyle name="Comma 2 5 4 4 2" xfId="799"/>
    <cellStyle name="Comma 2 5 4 4 2 2" xfId="4183"/>
    <cellStyle name="Comma 2 5 4 4 2 2 2" xfId="7243"/>
    <cellStyle name="Comma 2 5 4 4 2 2 2 2" xfId="13401"/>
    <cellStyle name="Comma 2 5 4 4 2 2 2 2 2" xfId="25788"/>
    <cellStyle name="Comma 2 5 4 4 2 2 2 3" xfId="19668"/>
    <cellStyle name="Comma 2 5 4 4 2 2 3" xfId="10170"/>
    <cellStyle name="Comma 2 5 4 4 2 2 3 2" xfId="22573"/>
    <cellStyle name="Comma 2 5 4 4 2 2 4" xfId="16754"/>
    <cellStyle name="Comma 2 5 4 4 2 3" xfId="6558"/>
    <cellStyle name="Comma 2 5 4 4 2 3 2" xfId="12717"/>
    <cellStyle name="Comma 2 5 4 4 2 3 2 2" xfId="25104"/>
    <cellStyle name="Comma 2 5 4 4 2 3 3" xfId="18984"/>
    <cellStyle name="Comma 2 5 4 4 2 4" xfId="9486"/>
    <cellStyle name="Comma 2 5 4 4 2 4 2" xfId="21889"/>
    <cellStyle name="Comma 2 5 4 4 2 5" xfId="14529"/>
    <cellStyle name="Comma 2 5 4 4 2 6" xfId="29783"/>
    <cellStyle name="Comma 2 5 4 4 3" xfId="1292"/>
    <cellStyle name="Comma 2 5 4 4 3 2" xfId="6777"/>
    <cellStyle name="Comma 2 5 4 4 3 2 2" xfId="12936"/>
    <cellStyle name="Comma 2 5 4 4 3 2 2 2" xfId="25323"/>
    <cellStyle name="Comma 2 5 4 4 3 2 3" xfId="19203"/>
    <cellStyle name="Comma 2 5 4 4 3 3" xfId="9705"/>
    <cellStyle name="Comma 2 5 4 4 3 3 2" xfId="22108"/>
    <cellStyle name="Comma 2 5 4 4 3 4" xfId="14862"/>
    <cellStyle name="Comma 2 5 4 4 3 5" xfId="29784"/>
    <cellStyle name="Comma 2 5 4 4 4" xfId="4659"/>
    <cellStyle name="Comma 2 5 4 4 4 2" xfId="11189"/>
    <cellStyle name="Comma 2 5 4 4 4 2 2" xfId="23577"/>
    <cellStyle name="Comma 2 5 4 4 4 3" xfId="17091"/>
    <cellStyle name="Comma 2 5 4 4 4 4" xfId="29785"/>
    <cellStyle name="Comma 2 5 4 4 5" xfId="7581"/>
    <cellStyle name="Comma 2 5 4 4 5 2" xfId="19997"/>
    <cellStyle name="Comma 2 5 4 4 5 3" xfId="29786"/>
    <cellStyle name="Comma 2 5 4 4 6" xfId="14174"/>
    <cellStyle name="Comma 2 5 4 4 7" xfId="29782"/>
    <cellStyle name="Comma 2 5 4 5" xfId="534"/>
    <cellStyle name="Comma 2 5 4 5 2" xfId="1293"/>
    <cellStyle name="Comma 2 5 4 5 2 2" xfId="6778"/>
    <cellStyle name="Comma 2 5 4 5 2 2 2" xfId="12937"/>
    <cellStyle name="Comma 2 5 4 5 2 2 2 2" xfId="25324"/>
    <cellStyle name="Comma 2 5 4 5 2 2 3" xfId="19204"/>
    <cellStyle name="Comma 2 5 4 5 2 3" xfId="9706"/>
    <cellStyle name="Comma 2 5 4 5 2 3 2" xfId="22109"/>
    <cellStyle name="Comma 2 5 4 5 2 4" xfId="14863"/>
    <cellStyle name="Comma 2 5 4 5 2 5" xfId="29788"/>
    <cellStyle name="Comma 2 5 4 5 3" xfId="4660"/>
    <cellStyle name="Comma 2 5 4 5 3 2" xfId="10930"/>
    <cellStyle name="Comma 2 5 4 5 3 2 2" xfId="23331"/>
    <cellStyle name="Comma 2 5 4 5 3 3" xfId="17092"/>
    <cellStyle name="Comma 2 5 4 5 3 4" xfId="29789"/>
    <cellStyle name="Comma 2 5 4 5 4" xfId="7582"/>
    <cellStyle name="Comma 2 5 4 5 4 2" xfId="19998"/>
    <cellStyle name="Comma 2 5 4 5 4 3" xfId="29790"/>
    <cellStyle name="Comma 2 5 4 5 5" xfId="14265"/>
    <cellStyle name="Comma 2 5 4 5 5 2" xfId="29791"/>
    <cellStyle name="Comma 2 5 4 5 6" xfId="29787"/>
    <cellStyle name="Comma 2 5 4 6" xfId="1294"/>
    <cellStyle name="Comma 2 5 4 6 2" xfId="4661"/>
    <cellStyle name="Comma 2 5 4 6 2 2" xfId="11190"/>
    <cellStyle name="Comma 2 5 4 6 2 2 2" xfId="23578"/>
    <cellStyle name="Comma 2 5 4 6 2 3" xfId="17093"/>
    <cellStyle name="Comma 2 5 4 6 3" xfId="7583"/>
    <cellStyle name="Comma 2 5 4 6 3 2" xfId="19999"/>
    <cellStyle name="Comma 2 5 4 6 4" xfId="14864"/>
    <cellStyle name="Comma 2 5 4 6 5" xfId="29792"/>
    <cellStyle name="Comma 2 5 4 7" xfId="1286"/>
    <cellStyle name="Comma 2 5 4 7 2" xfId="6773"/>
    <cellStyle name="Comma 2 5 4 7 2 2" xfId="12932"/>
    <cellStyle name="Comma 2 5 4 7 2 2 2" xfId="25319"/>
    <cellStyle name="Comma 2 5 4 7 2 3" xfId="19199"/>
    <cellStyle name="Comma 2 5 4 7 3" xfId="9701"/>
    <cellStyle name="Comma 2 5 4 7 3 2" xfId="22104"/>
    <cellStyle name="Comma 2 5 4 7 4" xfId="14856"/>
    <cellStyle name="Comma 2 5 4 7 5" xfId="29793"/>
    <cellStyle name="Comma 2 5 4 8" xfId="4653"/>
    <cellStyle name="Comma 2 5 4 8 2" xfId="11185"/>
    <cellStyle name="Comma 2 5 4 8 2 2" xfId="23573"/>
    <cellStyle name="Comma 2 5 4 8 3" xfId="17085"/>
    <cellStyle name="Comma 2 5 4 8 4" xfId="29794"/>
    <cellStyle name="Comma 2 5 4 9" xfId="7575"/>
    <cellStyle name="Comma 2 5 4 9 2" xfId="19991"/>
    <cellStyle name="Comma 2 5 4 9 3" xfId="29795"/>
    <cellStyle name="Comma 2 5 5" xfId="203"/>
    <cellStyle name="Comma 2 5 5 10" xfId="29796"/>
    <cellStyle name="Comma 2 5 5 2" xfId="579"/>
    <cellStyle name="Comma 2 5 5 2 2" xfId="1296"/>
    <cellStyle name="Comma 2 5 5 2 2 2" xfId="6780"/>
    <cellStyle name="Comma 2 5 5 2 2 2 2" xfId="12939"/>
    <cellStyle name="Comma 2 5 5 2 2 2 2 2" xfId="25326"/>
    <cellStyle name="Comma 2 5 5 2 2 2 3" xfId="19206"/>
    <cellStyle name="Comma 2 5 5 2 2 3" xfId="9708"/>
    <cellStyle name="Comma 2 5 5 2 2 3 2" xfId="22111"/>
    <cellStyle name="Comma 2 5 5 2 2 4" xfId="14866"/>
    <cellStyle name="Comma 2 5 5 2 2 5" xfId="29798"/>
    <cellStyle name="Comma 2 5 5 2 3" xfId="4663"/>
    <cellStyle name="Comma 2 5 5 2 3 2" xfId="10611"/>
    <cellStyle name="Comma 2 5 5 2 3 2 2" xfId="23012"/>
    <cellStyle name="Comma 2 5 5 2 3 3" xfId="17095"/>
    <cellStyle name="Comma 2 5 5 2 3 4" xfId="29799"/>
    <cellStyle name="Comma 2 5 5 2 4" xfId="7585"/>
    <cellStyle name="Comma 2 5 5 2 4 2" xfId="20001"/>
    <cellStyle name="Comma 2 5 5 2 4 3" xfId="29800"/>
    <cellStyle name="Comma 2 5 5 2 5" xfId="14309"/>
    <cellStyle name="Comma 2 5 5 2 5 2" xfId="29801"/>
    <cellStyle name="Comma 2 5 5 2 6" xfId="13774"/>
    <cellStyle name="Comma 2 5 5 2 6 2" xfId="29802"/>
    <cellStyle name="Comma 2 5 5 2 7" xfId="29797"/>
    <cellStyle name="Comma 2 5 5 3" xfId="1297"/>
    <cellStyle name="Comma 2 5 5 3 2" xfId="4664"/>
    <cellStyle name="Comma 2 5 5 3 2 2" xfId="10407"/>
    <cellStyle name="Comma 2 5 5 3 2 2 2" xfId="22808"/>
    <cellStyle name="Comma 2 5 5 3 2 3" xfId="17096"/>
    <cellStyle name="Comma 2 5 5 3 2 4" xfId="29804"/>
    <cellStyle name="Comma 2 5 5 3 3" xfId="10798"/>
    <cellStyle name="Comma 2 5 5 3 3 2" xfId="23199"/>
    <cellStyle name="Comma 2 5 5 3 3 3" xfId="29805"/>
    <cellStyle name="Comma 2 5 5 3 4" xfId="7586"/>
    <cellStyle name="Comma 2 5 5 3 4 2" xfId="20002"/>
    <cellStyle name="Comma 2 5 5 3 4 3" xfId="29806"/>
    <cellStyle name="Comma 2 5 5 3 5" xfId="14867"/>
    <cellStyle name="Comma 2 5 5 3 5 2" xfId="29807"/>
    <cellStyle name="Comma 2 5 5 3 6" xfId="29803"/>
    <cellStyle name="Comma 2 5 5 4" xfId="1298"/>
    <cellStyle name="Comma 2 5 5 4 2" xfId="4665"/>
    <cellStyle name="Comma 2 5 5 4 2 2" xfId="11192"/>
    <cellStyle name="Comma 2 5 5 4 2 2 2" xfId="23580"/>
    <cellStyle name="Comma 2 5 5 4 2 3" xfId="17097"/>
    <cellStyle name="Comma 2 5 5 4 3" xfId="7587"/>
    <cellStyle name="Comma 2 5 5 4 3 2" xfId="20003"/>
    <cellStyle name="Comma 2 5 5 4 4" xfId="14868"/>
    <cellStyle name="Comma 2 5 5 4 5" xfId="29808"/>
    <cellStyle name="Comma 2 5 5 5" xfId="1295"/>
    <cellStyle name="Comma 2 5 5 5 2" xfId="6779"/>
    <cellStyle name="Comma 2 5 5 5 2 2" xfId="12938"/>
    <cellStyle name="Comma 2 5 5 5 2 2 2" xfId="25325"/>
    <cellStyle name="Comma 2 5 5 5 2 3" xfId="19205"/>
    <cellStyle name="Comma 2 5 5 5 3" xfId="9707"/>
    <cellStyle name="Comma 2 5 5 5 3 2" xfId="22110"/>
    <cellStyle name="Comma 2 5 5 5 4" xfId="14865"/>
    <cellStyle name="Comma 2 5 5 5 5" xfId="29809"/>
    <cellStyle name="Comma 2 5 5 6" xfId="4662"/>
    <cellStyle name="Comma 2 5 5 6 2" xfId="11191"/>
    <cellStyle name="Comma 2 5 5 6 2 2" xfId="23579"/>
    <cellStyle name="Comma 2 5 5 6 3" xfId="17094"/>
    <cellStyle name="Comma 2 5 5 6 4" xfId="29810"/>
    <cellStyle name="Comma 2 5 5 7" xfId="7584"/>
    <cellStyle name="Comma 2 5 5 7 2" xfId="20000"/>
    <cellStyle name="Comma 2 5 5 7 3" xfId="29811"/>
    <cellStyle name="Comma 2 5 5 8" xfId="13954"/>
    <cellStyle name="Comma 2 5 5 8 2" xfId="29812"/>
    <cellStyle name="Comma 2 5 5 9" xfId="13596"/>
    <cellStyle name="Comma 2 5 6" xfId="293"/>
    <cellStyle name="Comma 2 5 6 2" xfId="667"/>
    <cellStyle name="Comma 2 5 6 2 2" xfId="4058"/>
    <cellStyle name="Comma 2 5 6 2 2 2" xfId="7125"/>
    <cellStyle name="Comma 2 5 6 2 2 2 2" xfId="13283"/>
    <cellStyle name="Comma 2 5 6 2 2 2 2 2" xfId="25670"/>
    <cellStyle name="Comma 2 5 6 2 2 2 3" xfId="19550"/>
    <cellStyle name="Comma 2 5 6 2 2 3" xfId="10052"/>
    <cellStyle name="Comma 2 5 6 2 2 3 2" xfId="22455"/>
    <cellStyle name="Comma 2 5 6 2 2 4" xfId="16629"/>
    <cellStyle name="Comma 2 5 6 2 3" xfId="6433"/>
    <cellStyle name="Comma 2 5 6 2 3 2" xfId="12592"/>
    <cellStyle name="Comma 2 5 6 2 3 2 2" xfId="24979"/>
    <cellStyle name="Comma 2 5 6 2 3 3" xfId="18859"/>
    <cellStyle name="Comma 2 5 6 2 4" xfId="9361"/>
    <cellStyle name="Comma 2 5 6 2 4 2" xfId="21764"/>
    <cellStyle name="Comma 2 5 6 2 5" xfId="14397"/>
    <cellStyle name="Comma 2 5 6 2 6" xfId="29814"/>
    <cellStyle name="Comma 2 5 6 3" xfId="1299"/>
    <cellStyle name="Comma 2 5 6 3 2" xfId="6781"/>
    <cellStyle name="Comma 2 5 6 3 2 2" xfId="12940"/>
    <cellStyle name="Comma 2 5 6 3 2 2 2" xfId="25327"/>
    <cellStyle name="Comma 2 5 6 3 2 3" xfId="19207"/>
    <cellStyle name="Comma 2 5 6 3 3" xfId="9709"/>
    <cellStyle name="Comma 2 5 6 3 3 2" xfId="22112"/>
    <cellStyle name="Comma 2 5 6 3 4" xfId="14869"/>
    <cellStyle name="Comma 2 5 6 3 5" xfId="29815"/>
    <cellStyle name="Comma 2 5 6 4" xfId="4666"/>
    <cellStyle name="Comma 2 5 6 4 2" xfId="11193"/>
    <cellStyle name="Comma 2 5 6 4 2 2" xfId="23581"/>
    <cellStyle name="Comma 2 5 6 4 3" xfId="17098"/>
    <cellStyle name="Comma 2 5 6 4 4" xfId="29816"/>
    <cellStyle name="Comma 2 5 6 5" xfId="7588"/>
    <cellStyle name="Comma 2 5 6 5 2" xfId="20004"/>
    <cellStyle name="Comma 2 5 6 5 3" xfId="29817"/>
    <cellStyle name="Comma 2 5 6 6" xfId="14042"/>
    <cellStyle name="Comma 2 5 6 6 2" xfId="29818"/>
    <cellStyle name="Comma 2 5 6 7" xfId="13686"/>
    <cellStyle name="Comma 2 5 6 8" xfId="29813"/>
    <cellStyle name="Comma 2 5 7" xfId="381"/>
    <cellStyle name="Comma 2 5 7 2" xfId="755"/>
    <cellStyle name="Comma 2 5 7 2 2" xfId="4139"/>
    <cellStyle name="Comma 2 5 7 2 2 2" xfId="7203"/>
    <cellStyle name="Comma 2 5 7 2 2 2 2" xfId="13361"/>
    <cellStyle name="Comma 2 5 7 2 2 2 2 2" xfId="25748"/>
    <cellStyle name="Comma 2 5 7 2 2 2 3" xfId="19628"/>
    <cellStyle name="Comma 2 5 7 2 2 3" xfId="10130"/>
    <cellStyle name="Comma 2 5 7 2 2 3 2" xfId="22533"/>
    <cellStyle name="Comma 2 5 7 2 2 4" xfId="16710"/>
    <cellStyle name="Comma 2 5 7 2 3" xfId="6514"/>
    <cellStyle name="Comma 2 5 7 2 3 2" xfId="12673"/>
    <cellStyle name="Comma 2 5 7 2 3 2 2" xfId="25060"/>
    <cellStyle name="Comma 2 5 7 2 3 3" xfId="18940"/>
    <cellStyle name="Comma 2 5 7 2 4" xfId="9442"/>
    <cellStyle name="Comma 2 5 7 2 4 2" xfId="21845"/>
    <cellStyle name="Comma 2 5 7 2 5" xfId="14485"/>
    <cellStyle name="Comma 2 5 7 2 6" xfId="29820"/>
    <cellStyle name="Comma 2 5 7 3" xfId="1300"/>
    <cellStyle name="Comma 2 5 7 3 2" xfId="6782"/>
    <cellStyle name="Comma 2 5 7 3 2 2" xfId="12941"/>
    <cellStyle name="Comma 2 5 7 3 2 2 2" xfId="25328"/>
    <cellStyle name="Comma 2 5 7 3 2 3" xfId="19208"/>
    <cellStyle name="Comma 2 5 7 3 3" xfId="9710"/>
    <cellStyle name="Comma 2 5 7 3 3 2" xfId="22113"/>
    <cellStyle name="Comma 2 5 7 3 4" xfId="14870"/>
    <cellStyle name="Comma 2 5 7 3 5" xfId="29821"/>
    <cellStyle name="Comma 2 5 7 4" xfId="4667"/>
    <cellStyle name="Comma 2 5 7 4 2" xfId="11194"/>
    <cellStyle name="Comma 2 5 7 4 2 2" xfId="23582"/>
    <cellStyle name="Comma 2 5 7 4 3" xfId="17099"/>
    <cellStyle name="Comma 2 5 7 4 4" xfId="29822"/>
    <cellStyle name="Comma 2 5 7 5" xfId="7589"/>
    <cellStyle name="Comma 2 5 7 5 2" xfId="20005"/>
    <cellStyle name="Comma 2 5 7 5 3" xfId="29823"/>
    <cellStyle name="Comma 2 5 7 6" xfId="14130"/>
    <cellStyle name="Comma 2 5 7 7" xfId="29819"/>
    <cellStyle name="Comma 2 5 8" xfId="490"/>
    <cellStyle name="Comma 2 5 8 2" xfId="1301"/>
    <cellStyle name="Comma 2 5 8 2 2" xfId="6783"/>
    <cellStyle name="Comma 2 5 8 2 2 2" xfId="12942"/>
    <cellStyle name="Comma 2 5 8 2 2 2 2" xfId="25329"/>
    <cellStyle name="Comma 2 5 8 2 2 3" xfId="19209"/>
    <cellStyle name="Comma 2 5 8 2 3" xfId="9711"/>
    <cellStyle name="Comma 2 5 8 2 3 2" xfId="22114"/>
    <cellStyle name="Comma 2 5 8 2 4" xfId="14871"/>
    <cellStyle name="Comma 2 5 8 2 5" xfId="29825"/>
    <cellStyle name="Comma 2 5 8 3" xfId="4668"/>
    <cellStyle name="Comma 2 5 8 3 2" xfId="10890"/>
    <cellStyle name="Comma 2 5 8 3 2 2" xfId="23291"/>
    <cellStyle name="Comma 2 5 8 3 3" xfId="17100"/>
    <cellStyle name="Comma 2 5 8 3 4" xfId="29826"/>
    <cellStyle name="Comma 2 5 8 4" xfId="7590"/>
    <cellStyle name="Comma 2 5 8 4 2" xfId="20006"/>
    <cellStyle name="Comma 2 5 8 4 3" xfId="29827"/>
    <cellStyle name="Comma 2 5 8 5" xfId="14221"/>
    <cellStyle name="Comma 2 5 8 5 2" xfId="29828"/>
    <cellStyle name="Comma 2 5 8 6" xfId="29824"/>
    <cellStyle name="Comma 2 5 9" xfId="1302"/>
    <cellStyle name="Comma 2 5 9 2" xfId="4669"/>
    <cellStyle name="Comma 2 5 9 2 2" xfId="11195"/>
    <cellStyle name="Comma 2 5 9 2 2 2" xfId="23583"/>
    <cellStyle name="Comma 2 5 9 2 3" xfId="17101"/>
    <cellStyle name="Comma 2 5 9 3" xfId="7591"/>
    <cellStyle name="Comma 2 5 9 3 2" xfId="20007"/>
    <cellStyle name="Comma 2 5 9 4" xfId="14872"/>
    <cellStyle name="Comma 2 5 9 5" xfId="29829"/>
    <cellStyle name="Comma 2 6" xfId="1303"/>
    <cellStyle name="Comma 2 6 2" xfId="26306"/>
    <cellStyle name="Comma 2 6 3" xfId="29830"/>
    <cellStyle name="Comma 2 7" xfId="1304"/>
    <cellStyle name="Comma 2 7 2" xfId="3498"/>
    <cellStyle name="Comma 2 7 2 2" xfId="6364"/>
    <cellStyle name="Comma 2 7 2 2 2" xfId="12542"/>
    <cellStyle name="Comma 2 7 2 2 2 2" xfId="24929"/>
    <cellStyle name="Comma 2 7 2 2 3" xfId="18794"/>
    <cellStyle name="Comma 2 7 2 3" xfId="9289"/>
    <cellStyle name="Comma 2 7 2 3 2" xfId="21699"/>
    <cellStyle name="Comma 2 7 2 4" xfId="16564"/>
    <cellStyle name="Comma 2 7 2 5" xfId="29832"/>
    <cellStyle name="Comma 2 7 3" xfId="10682"/>
    <cellStyle name="Comma 2 7 3 2" xfId="23083"/>
    <cellStyle name="Comma 2 7 3 3" xfId="29833"/>
    <cellStyle name="Comma 2 7 4" xfId="26031"/>
    <cellStyle name="Comma 2 7 4 2" xfId="29834"/>
    <cellStyle name="Comma 2 7 5" xfId="26324"/>
    <cellStyle name="Comma 2 7 5 2" xfId="29835"/>
    <cellStyle name="Comma 2 7 6" xfId="29831"/>
    <cellStyle name="Comma 2 8" xfId="1305"/>
    <cellStyle name="Comma 2 8 2" xfId="3524"/>
    <cellStyle name="Comma 2 8 2 2" xfId="6385"/>
    <cellStyle name="Comma 2 8 2 2 2" xfId="12549"/>
    <cellStyle name="Comma 2 8 2 2 2 2" xfId="24936"/>
    <cellStyle name="Comma 2 8 2 2 3" xfId="18815"/>
    <cellStyle name="Comma 2 8 2 3" xfId="9310"/>
    <cellStyle name="Comma 2 8 2 3 2" xfId="21720"/>
    <cellStyle name="Comma 2 8 2 4" xfId="16585"/>
    <cellStyle name="Comma 2 8 2 5" xfId="29837"/>
    <cellStyle name="Comma 2 8 3" xfId="10871"/>
    <cellStyle name="Comma 2 8 3 2" xfId="23272"/>
    <cellStyle name="Comma 2 8 3 3" xfId="29838"/>
    <cellStyle name="Comma 2 8 4" xfId="26038"/>
    <cellStyle name="Comma 2 8 4 2" xfId="29839"/>
    <cellStyle name="Comma 2 8 5" xfId="26325"/>
    <cellStyle name="Comma 2 8 5 2" xfId="29840"/>
    <cellStyle name="Comma 2 8 6" xfId="29836"/>
    <cellStyle name="Comma 2 9" xfId="1306"/>
    <cellStyle name="Comma 2 9 2" xfId="3528"/>
    <cellStyle name="Comma 2 9 2 2" xfId="6389"/>
    <cellStyle name="Comma 2 9 2 2 2" xfId="12553"/>
    <cellStyle name="Comma 2 9 2 2 2 2" xfId="24940"/>
    <cellStyle name="Comma 2 9 2 2 3" xfId="18819"/>
    <cellStyle name="Comma 2 9 2 3" xfId="9314"/>
    <cellStyle name="Comma 2 9 2 3 2" xfId="21724"/>
    <cellStyle name="Comma 2 9 2 4" xfId="16589"/>
    <cellStyle name="Comma 2 9 2 5" xfId="29842"/>
    <cellStyle name="Comma 2 9 3" xfId="10880"/>
    <cellStyle name="Comma 2 9 3 2" xfId="23281"/>
    <cellStyle name="Comma 2 9 3 3" xfId="29843"/>
    <cellStyle name="Comma 2 9 4" xfId="26042"/>
    <cellStyle name="Comma 2 9 4 2" xfId="29844"/>
    <cellStyle name="Comma 2 9 5" xfId="26326"/>
    <cellStyle name="Comma 2 9 5 2" xfId="29845"/>
    <cellStyle name="Comma 2 9 6" xfId="29841"/>
    <cellStyle name="Comma 2_Alumina - Quantity and Value" xfId="4007"/>
    <cellStyle name="Comma 20" xfId="3838"/>
    <cellStyle name="Comma 20 2" xfId="28520"/>
    <cellStyle name="Comma 20 3" xfId="27844"/>
    <cellStyle name="Comma 21" xfId="3842"/>
    <cellStyle name="Comma 21 2" xfId="28524"/>
    <cellStyle name="Comma 21 3" xfId="27848"/>
    <cellStyle name="Comma 22" xfId="3863"/>
    <cellStyle name="Comma 22 2" xfId="28545"/>
    <cellStyle name="Comma 22 3" xfId="27869"/>
    <cellStyle name="Comma 23" xfId="3846"/>
    <cellStyle name="Comma 23 2" xfId="28528"/>
    <cellStyle name="Comma 23 3" xfId="27852"/>
    <cellStyle name="Comma 24" xfId="3867"/>
    <cellStyle name="Comma 24 2" xfId="28549"/>
    <cellStyle name="Comma 24 3" xfId="27873"/>
    <cellStyle name="Comma 25" xfId="3851"/>
    <cellStyle name="Comma 25 2" xfId="28533"/>
    <cellStyle name="Comma 25 3" xfId="27857"/>
    <cellStyle name="Comma 26" xfId="3841"/>
    <cellStyle name="Comma 26 2" xfId="28523"/>
    <cellStyle name="Comma 26 3" xfId="27847"/>
    <cellStyle name="Comma 27" xfId="3868"/>
    <cellStyle name="Comma 27 2" xfId="28550"/>
    <cellStyle name="Comma 27 3" xfId="27874"/>
    <cellStyle name="Comma 28" xfId="3870"/>
    <cellStyle name="Comma 28 2" xfId="28552"/>
    <cellStyle name="Comma 28 3" xfId="27876"/>
    <cellStyle name="Comma 29" xfId="3872"/>
    <cellStyle name="Comma 29 2" xfId="28554"/>
    <cellStyle name="Comma 29 3" xfId="27878"/>
    <cellStyle name="Comma 3" xfId="195"/>
    <cellStyle name="Comma 3 2" xfId="1307"/>
    <cellStyle name="Comma 3 2 2" xfId="3606"/>
    <cellStyle name="Comma 3 2 2 2" xfId="28307"/>
    <cellStyle name="Comma 3 2 2 3" xfId="27631"/>
    <cellStyle name="Comma 3 2 3" xfId="25998"/>
    <cellStyle name="Comma 3 2 4" xfId="26275"/>
    <cellStyle name="Comma 3 3" xfId="3605"/>
    <cellStyle name="Comma 3 3 2" xfId="26115"/>
    <cellStyle name="Comma 3 3 3" xfId="26307"/>
    <cellStyle name="Comma 3 3 3 2" xfId="28306"/>
    <cellStyle name="Comma 3 3 4" xfId="27630"/>
    <cellStyle name="Comma 3 3 5" xfId="29846"/>
    <cellStyle name="Comma 3 4" xfId="4028"/>
    <cellStyle name="Comma 3 4 2" xfId="26327"/>
    <cellStyle name="Comma 3 4 3" xfId="29847"/>
    <cellStyle name="Comma 3 5" xfId="874"/>
    <cellStyle name="Comma 3 5 2" xfId="26328"/>
    <cellStyle name="Comma 3 5 2 2" xfId="28145"/>
    <cellStyle name="Comma 3 5 3" xfId="27470"/>
    <cellStyle name="Comma 3 6" xfId="25882"/>
    <cellStyle name="Comma 3 6 2" xfId="26329"/>
    <cellStyle name="Comma 3 6 3" xfId="29848"/>
    <cellStyle name="Comma 3_Base Metals Prices" xfId="1308"/>
    <cellStyle name="Comma 30" xfId="3874"/>
    <cellStyle name="Comma 30 2" xfId="28556"/>
    <cellStyle name="Comma 30 3" xfId="27880"/>
    <cellStyle name="Comma 31" xfId="3876"/>
    <cellStyle name="Comma 31 2" xfId="28558"/>
    <cellStyle name="Comma 31 3" xfId="27882"/>
    <cellStyle name="Comma 32" xfId="3877"/>
    <cellStyle name="Comma 32 2" xfId="28559"/>
    <cellStyle name="Comma 32 3" xfId="27883"/>
    <cellStyle name="Comma 33" xfId="3879"/>
    <cellStyle name="Comma 33 2" xfId="28561"/>
    <cellStyle name="Comma 33 3" xfId="27885"/>
    <cellStyle name="Comma 34" xfId="3886"/>
    <cellStyle name="Comma 34 2" xfId="28565"/>
    <cellStyle name="Comma 34 3" xfId="27889"/>
    <cellStyle name="Comma 35" xfId="3885"/>
    <cellStyle name="Comma 35 2" xfId="28564"/>
    <cellStyle name="Comma 35 3" xfId="27888"/>
    <cellStyle name="Comma 36" xfId="3899"/>
    <cellStyle name="Comma 36 2" xfId="28576"/>
    <cellStyle name="Comma 36 3" xfId="27900"/>
    <cellStyle name="Comma 37" xfId="3894"/>
    <cellStyle name="Comma 37 2" xfId="28571"/>
    <cellStyle name="Comma 37 3" xfId="27895"/>
    <cellStyle name="Comma 38" xfId="3904"/>
    <cellStyle name="Comma 38 2" xfId="28581"/>
    <cellStyle name="Comma 38 3" xfId="27905"/>
    <cellStyle name="Comma 39" xfId="3907"/>
    <cellStyle name="Comma 39 2" xfId="28584"/>
    <cellStyle name="Comma 39 3" xfId="27908"/>
    <cellStyle name="Comma 4" xfId="49"/>
    <cellStyle name="Comma 4 10" xfId="4364"/>
    <cellStyle name="Comma 4 10 2" xfId="10984"/>
    <cellStyle name="Comma 4 10 2 2" xfId="23372"/>
    <cellStyle name="Comma 4 10 3" xfId="16802"/>
    <cellStyle name="Comma 4 11" xfId="7287"/>
    <cellStyle name="Comma 4 11 2" xfId="19708"/>
    <cellStyle name="Comma 4 12" xfId="25848"/>
    <cellStyle name="Comma 4 13" xfId="26232"/>
    <cellStyle name="Comma 4 14" xfId="28850"/>
    <cellStyle name="Comma 4 2" xfId="104"/>
    <cellStyle name="Comma 4 2 2" xfId="1309"/>
    <cellStyle name="Comma 4 2 2 2" xfId="3582"/>
    <cellStyle name="Comma 4 2 2 2 2" xfId="6398"/>
    <cellStyle name="Comma 4 2 2 2 2 2" xfId="12561"/>
    <cellStyle name="Comma 4 2 2 2 2 2 2" xfId="24948"/>
    <cellStyle name="Comma 4 2 2 2 2 3" xfId="18828"/>
    <cellStyle name="Comma 4 2 2 2 3" xfId="9324"/>
    <cellStyle name="Comma 4 2 2 2 3 2" xfId="21733"/>
    <cellStyle name="Comma 4 2 2 2 4" xfId="13481"/>
    <cellStyle name="Comma 4 2 2 2 4 2" xfId="28785"/>
    <cellStyle name="Comma 4 2 2 2 4 3" xfId="28109"/>
    <cellStyle name="Comma 4 2 2 2 5" xfId="16598"/>
    <cellStyle name="Comma 4 2 2 3" xfId="3609"/>
    <cellStyle name="Comma 4 2 2 3 2" xfId="28310"/>
    <cellStyle name="Comma 4 2 2 3 3" xfId="27634"/>
    <cellStyle name="Comma 4 2 2 4" xfId="25916"/>
    <cellStyle name="Comma 4 2 2 5" xfId="29850"/>
    <cellStyle name="Comma 4 2 3" xfId="916"/>
    <cellStyle name="Comma 4 2 3 2" xfId="3522"/>
    <cellStyle name="Comma 4 2 3 2 2" xfId="6383"/>
    <cellStyle name="Comma 4 2 3 2 2 2" xfId="10476"/>
    <cellStyle name="Comma 4 2 3 2 2 2 2" xfId="22877"/>
    <cellStyle name="Comma 4 2 3 2 2 3" xfId="18813"/>
    <cellStyle name="Comma 4 2 3 2 2 4" xfId="29853"/>
    <cellStyle name="Comma 4 2 3 2 3" xfId="10869"/>
    <cellStyle name="Comma 4 2 3 2 3 2" xfId="23270"/>
    <cellStyle name="Comma 4 2 3 2 3 3" xfId="29854"/>
    <cellStyle name="Comma 4 2 3 2 4" xfId="9308"/>
    <cellStyle name="Comma 4 2 3 2 4 2" xfId="21718"/>
    <cellStyle name="Comma 4 2 3 2 4 3" xfId="29855"/>
    <cellStyle name="Comma 4 2 3 2 5" xfId="16583"/>
    <cellStyle name="Comma 4 2 3 2 5 2" xfId="29856"/>
    <cellStyle name="Comma 4 2 3 2 6" xfId="29852"/>
    <cellStyle name="Comma 4 2 3 3" xfId="3494"/>
    <cellStyle name="Comma 4 2 3 3 2" xfId="6362"/>
    <cellStyle name="Comma 4 2 3 3 2 2" xfId="12540"/>
    <cellStyle name="Comma 4 2 3 3 2 2 2" xfId="24927"/>
    <cellStyle name="Comma 4 2 3 3 2 3" xfId="18792"/>
    <cellStyle name="Comma 4 2 3 3 3" xfId="9287"/>
    <cellStyle name="Comma 4 2 3 3 3 2" xfId="21697"/>
    <cellStyle name="Comma 4 2 3 3 4" xfId="16562"/>
    <cellStyle name="Comma 4 2 3 3 5" xfId="29857"/>
    <cellStyle name="Comma 4 2 3 4" xfId="4263"/>
    <cellStyle name="Comma 4 2 3 4 2" xfId="10680"/>
    <cellStyle name="Comma 4 2 3 4 2 2" xfId="23081"/>
    <cellStyle name="Comma 4 2 3 4 3" xfId="28682"/>
    <cellStyle name="Comma 4 2 3 4 4" xfId="28006"/>
    <cellStyle name="Comma 4 2 3 4 5" xfId="29858"/>
    <cellStyle name="Comma 4 2 3 5" xfId="26029"/>
    <cellStyle name="Comma 4 2 3 5 2" xfId="29859"/>
    <cellStyle name="Comma 4 2 3 6" xfId="26330"/>
    <cellStyle name="Comma 4 2 3 6 2" xfId="28149"/>
    <cellStyle name="Comma 4 2 3 6 3" xfId="29860"/>
    <cellStyle name="Comma 4 2 3 7" xfId="27474"/>
    <cellStyle name="Comma 4 2 3 8" xfId="29851"/>
    <cellStyle name="Comma 4 2 4" xfId="3608"/>
    <cellStyle name="Comma 4 2 4 2" xfId="28309"/>
    <cellStyle name="Comma 4 2 4 3" xfId="27633"/>
    <cellStyle name="Comma 4 2 5" xfId="903"/>
    <cellStyle name="Comma 4 2 5 2" xfId="6605"/>
    <cellStyle name="Comma 4 2 5 2 2" xfId="12764"/>
    <cellStyle name="Comma 4 2 5 2 2 2" xfId="25151"/>
    <cellStyle name="Comma 4 2 5 2 3" xfId="19031"/>
    <cellStyle name="Comma 4 2 5 3" xfId="9533"/>
    <cellStyle name="Comma 4 2 5 3 2" xfId="21936"/>
    <cellStyle name="Comma 4 2 5 4" xfId="14580"/>
    <cellStyle name="Comma 4 2 6" xfId="4372"/>
    <cellStyle name="Comma 4 2 6 2" xfId="10991"/>
    <cellStyle name="Comma 4 2 6 2 2" xfId="23379"/>
    <cellStyle name="Comma 4 2 6 3" xfId="16809"/>
    <cellStyle name="Comma 4 2 7" xfId="7295"/>
    <cellStyle name="Comma 4 2 7 2" xfId="19715"/>
    <cellStyle name="Comma 4 2 8" xfId="25859"/>
    <cellStyle name="Comma 4 2 9" xfId="29849"/>
    <cellStyle name="Comma 4 3" xfId="1310"/>
    <cellStyle name="Comma 4 3 10" xfId="26308"/>
    <cellStyle name="Comma 4 3 11" xfId="29861"/>
    <cellStyle name="Comma 4 3 2" xfId="1311"/>
    <cellStyle name="Comma 4 3 2 2" xfId="4670"/>
    <cellStyle name="Comma 4 3 2 2 2" xfId="10288"/>
    <cellStyle name="Comma 4 3 2 2 2 2" xfId="22689"/>
    <cellStyle name="Comma 4 3 2 2 3" xfId="17102"/>
    <cellStyle name="Comma 4 3 2 2 4" xfId="29863"/>
    <cellStyle name="Comma 4 3 2 3" xfId="10583"/>
    <cellStyle name="Comma 4 3 2 3 2" xfId="22984"/>
    <cellStyle name="Comma 4 3 2 3 3" xfId="29864"/>
    <cellStyle name="Comma 4 3 2 4" xfId="7592"/>
    <cellStyle name="Comma 4 3 2 4 2" xfId="20008"/>
    <cellStyle name="Comma 4 3 2 4 3" xfId="29865"/>
    <cellStyle name="Comma 4 3 2 5" xfId="14873"/>
    <cellStyle name="Comma 4 3 2 5 2" xfId="29866"/>
    <cellStyle name="Comma 4 3 2 6" xfId="29862"/>
    <cellStyle name="Comma 4 3 3" xfId="1312"/>
    <cellStyle name="Comma 4 3 3 2" xfId="4671"/>
    <cellStyle name="Comma 4 3 3 2 2" xfId="10379"/>
    <cellStyle name="Comma 4 3 3 2 2 2" xfId="22780"/>
    <cellStyle name="Comma 4 3 3 2 3" xfId="17103"/>
    <cellStyle name="Comma 4 3 3 2 4" xfId="29868"/>
    <cellStyle name="Comma 4 3 3 3" xfId="10770"/>
    <cellStyle name="Comma 4 3 3 3 2" xfId="23171"/>
    <cellStyle name="Comma 4 3 3 3 3" xfId="29869"/>
    <cellStyle name="Comma 4 3 3 4" xfId="7593"/>
    <cellStyle name="Comma 4 3 3 4 2" xfId="20009"/>
    <cellStyle name="Comma 4 3 3 4 3" xfId="29870"/>
    <cellStyle name="Comma 4 3 3 5" xfId="14874"/>
    <cellStyle name="Comma 4 3 3 5 2" xfId="29871"/>
    <cellStyle name="Comma 4 3 3 6" xfId="29867"/>
    <cellStyle name="Comma 4 3 4" xfId="1313"/>
    <cellStyle name="Comma 4 3 4 2" xfId="4672"/>
    <cellStyle name="Comma 4 3 4 2 2" xfId="11196"/>
    <cellStyle name="Comma 4 3 4 2 2 2" xfId="23584"/>
    <cellStyle name="Comma 4 3 4 2 3" xfId="17104"/>
    <cellStyle name="Comma 4 3 4 3" xfId="7594"/>
    <cellStyle name="Comma 4 3 4 3 2" xfId="20010"/>
    <cellStyle name="Comma 4 3 4 4" xfId="14875"/>
    <cellStyle name="Comma 4 3 4 5" xfId="29872"/>
    <cellStyle name="Comma 4 3 5" xfId="1314"/>
    <cellStyle name="Comma 4 3 5 2" xfId="4673"/>
    <cellStyle name="Comma 4 3 5 2 2" xfId="11197"/>
    <cellStyle name="Comma 4 3 5 2 2 2" xfId="23585"/>
    <cellStyle name="Comma 4 3 5 2 3" xfId="17105"/>
    <cellStyle name="Comma 4 3 5 3" xfId="7595"/>
    <cellStyle name="Comma 4 3 5 3 2" xfId="20011"/>
    <cellStyle name="Comma 4 3 5 4" xfId="14876"/>
    <cellStyle name="Comma 4 3 5 5" xfId="29873"/>
    <cellStyle name="Comma 4 3 6" xfId="1315"/>
    <cellStyle name="Comma 4 3 6 2" xfId="4674"/>
    <cellStyle name="Comma 4 3 6 2 2" xfId="11198"/>
    <cellStyle name="Comma 4 3 6 2 2 2" xfId="23586"/>
    <cellStyle name="Comma 4 3 6 2 3" xfId="17106"/>
    <cellStyle name="Comma 4 3 6 3" xfId="7596"/>
    <cellStyle name="Comma 4 3 6 3 2" xfId="20012"/>
    <cellStyle name="Comma 4 3 6 4" xfId="14877"/>
    <cellStyle name="Comma 4 3 6 5" xfId="29874"/>
    <cellStyle name="Comma 4 3 7" xfId="1316"/>
    <cellStyle name="Comma 4 3 7 2" xfId="4675"/>
    <cellStyle name="Comma 4 3 7 2 2" xfId="11199"/>
    <cellStyle name="Comma 4 3 7 2 2 2" xfId="23587"/>
    <cellStyle name="Comma 4 3 7 2 3" xfId="17107"/>
    <cellStyle name="Comma 4 3 7 3" xfId="7597"/>
    <cellStyle name="Comma 4 3 7 3 2" xfId="20013"/>
    <cellStyle name="Comma 4 3 7 4" xfId="14878"/>
    <cellStyle name="Comma 4 3 7 5" xfId="29875"/>
    <cellStyle name="Comma 4 3 8" xfId="1317"/>
    <cellStyle name="Comma 4 3 8 2" xfId="4676"/>
    <cellStyle name="Comma 4 3 8 2 2" xfId="11200"/>
    <cellStyle name="Comma 4 3 8 2 2 2" xfId="23588"/>
    <cellStyle name="Comma 4 3 8 2 3" xfId="17108"/>
    <cellStyle name="Comma 4 3 8 3" xfId="7598"/>
    <cellStyle name="Comma 4 3 8 3 2" xfId="20014"/>
    <cellStyle name="Comma 4 3 8 4" xfId="14879"/>
    <cellStyle name="Comma 4 3 9" xfId="3610"/>
    <cellStyle name="Comma 4 3 9 2" xfId="28311"/>
    <cellStyle name="Comma 4 3 9 3" xfId="27635"/>
    <cellStyle name="Comma 4 4" xfId="1318"/>
    <cellStyle name="Comma 4 4 2" xfId="3565"/>
    <cellStyle name="Comma 4 4 2 2" xfId="6396"/>
    <cellStyle name="Comma 4 4 2 2 2" xfId="12559"/>
    <cellStyle name="Comma 4 4 2 2 2 2" xfId="24946"/>
    <cellStyle name="Comma 4 4 2 2 3" xfId="18826"/>
    <cellStyle name="Comma 4 4 2 3" xfId="9322"/>
    <cellStyle name="Comma 4 4 2 3 2" xfId="21731"/>
    <cellStyle name="Comma 4 4 2 4" xfId="13497"/>
    <cellStyle name="Comma 4 4 2 4 2" xfId="28793"/>
    <cellStyle name="Comma 4 4 2 4 3" xfId="28117"/>
    <cellStyle name="Comma 4 4 2 5" xfId="16596"/>
    <cellStyle name="Comma 4 4 3" xfId="3611"/>
    <cellStyle name="Comma 4 4 3 2" xfId="28312"/>
    <cellStyle name="Comma 4 4 3 3" xfId="27636"/>
    <cellStyle name="Comma 4 4 4" xfId="25955"/>
    <cellStyle name="Comma 4 4 5" xfId="29876"/>
    <cellStyle name="Comma 4 5" xfId="1319"/>
    <cellStyle name="Comma 4 5 2" xfId="3462"/>
    <cellStyle name="Comma 4 5 2 2" xfId="6360"/>
    <cellStyle name="Comma 4 5 2 2 2" xfId="12538"/>
    <cellStyle name="Comma 4 5 2 2 2 2" xfId="24925"/>
    <cellStyle name="Comma 4 5 2 2 3" xfId="18790"/>
    <cellStyle name="Comma 4 5 2 3" xfId="9285"/>
    <cellStyle name="Comma 4 5 2 3 2" xfId="21695"/>
    <cellStyle name="Comma 4 5 2 4" xfId="16560"/>
    <cellStyle name="Comma 4 5 2 5" xfId="29878"/>
    <cellStyle name="Comma 4 5 3" xfId="3612"/>
    <cellStyle name="Comma 4 5 3 2" xfId="10502"/>
    <cellStyle name="Comma 4 5 3 2 2" xfId="22903"/>
    <cellStyle name="Comma 4 5 3 3" xfId="28313"/>
    <cellStyle name="Comma 4 5 3 4" xfId="27637"/>
    <cellStyle name="Comma 4 5 3 5" xfId="29879"/>
    <cellStyle name="Comma 4 5 4" xfId="26027"/>
    <cellStyle name="Comma 4 5 4 2" xfId="29880"/>
    <cellStyle name="Comma 4 5 5" xfId="26331"/>
    <cellStyle name="Comma 4 5 5 2" xfId="28174"/>
    <cellStyle name="Comma 4 5 5 3" xfId="29881"/>
    <cellStyle name="Comma 4 5 6" xfId="27499"/>
    <cellStyle name="Comma 4 5 7" xfId="29877"/>
    <cellStyle name="Comma 4 6" xfId="1320"/>
    <cellStyle name="Comma 4 6 2" xfId="3503"/>
    <cellStyle name="Comma 4 6 2 2" xfId="6369"/>
    <cellStyle name="Comma 4 6 2 2 2" xfId="12546"/>
    <cellStyle name="Comma 4 6 2 2 2 2" xfId="24933"/>
    <cellStyle name="Comma 4 6 2 2 3" xfId="18799"/>
    <cellStyle name="Comma 4 6 2 3" xfId="9294"/>
    <cellStyle name="Comma 4 6 2 3 2" xfId="21704"/>
    <cellStyle name="Comma 4 6 2 4" xfId="16569"/>
    <cellStyle name="Comma 4 6 2 5" xfId="29883"/>
    <cellStyle name="Comma 4 6 3" xfId="3613"/>
    <cellStyle name="Comma 4 6 3 2" xfId="10687"/>
    <cellStyle name="Comma 4 6 3 2 2" xfId="23088"/>
    <cellStyle name="Comma 4 6 3 3" xfId="28314"/>
    <cellStyle name="Comma 4 6 3 4" xfId="27638"/>
    <cellStyle name="Comma 4 6 3 5" xfId="29884"/>
    <cellStyle name="Comma 4 6 4" xfId="26035"/>
    <cellStyle name="Comma 4 6 4 2" xfId="29885"/>
    <cellStyle name="Comma 4 6 5" xfId="26332"/>
    <cellStyle name="Comma 4 6 5 2" xfId="28175"/>
    <cellStyle name="Comma 4 6 5 3" xfId="29886"/>
    <cellStyle name="Comma 4 6 6" xfId="27500"/>
    <cellStyle name="Comma 4 6 7" xfId="29882"/>
    <cellStyle name="Comma 4 7" xfId="940"/>
    <cellStyle name="Comma 4 7 2" xfId="4265"/>
    <cellStyle name="Comma 4 7 2 2" xfId="28684"/>
    <cellStyle name="Comma 4 7 2 3" xfId="28008"/>
    <cellStyle name="Comma 4 7 3" xfId="28151"/>
    <cellStyle name="Comma 4 7 4" xfId="27476"/>
    <cellStyle name="Comma 4 8" xfId="3607"/>
    <cellStyle name="Comma 4 8 2" xfId="28308"/>
    <cellStyle name="Comma 4 8 3" xfId="27632"/>
    <cellStyle name="Comma 4 9" xfId="881"/>
    <cellStyle name="Comma 4 9 2" xfId="6603"/>
    <cellStyle name="Comma 4 9 2 2" xfId="12762"/>
    <cellStyle name="Comma 4 9 2 2 2" xfId="25149"/>
    <cellStyle name="Comma 4 9 2 3" xfId="19029"/>
    <cellStyle name="Comma 4 9 3" xfId="9531"/>
    <cellStyle name="Comma 4 9 3 2" xfId="21934"/>
    <cellStyle name="Comma 4 9 4" xfId="14573"/>
    <cellStyle name="Comma 4_Data - Monthly Commodity Prices" xfId="30026"/>
    <cellStyle name="Comma 40" xfId="3906"/>
    <cellStyle name="Comma 40 2" xfId="28583"/>
    <cellStyle name="Comma 40 3" xfId="27907"/>
    <cellStyle name="Comma 41" xfId="3893"/>
    <cellStyle name="Comma 41 2" xfId="28570"/>
    <cellStyle name="Comma 41 3" xfId="27894"/>
    <cellStyle name="Comma 42" xfId="3898"/>
    <cellStyle name="Comma 42 2" xfId="28575"/>
    <cellStyle name="Comma 42 3" xfId="27899"/>
    <cellStyle name="Comma 43" xfId="3913"/>
    <cellStyle name="Comma 43 2" xfId="28590"/>
    <cellStyle name="Comma 43 3" xfId="27914"/>
    <cellStyle name="Comma 44" xfId="3903"/>
    <cellStyle name="Comma 44 2" xfId="28580"/>
    <cellStyle name="Comma 44 3" xfId="27904"/>
    <cellStyle name="Comma 45" xfId="3910"/>
    <cellStyle name="Comma 45 2" xfId="28587"/>
    <cellStyle name="Comma 45 3" xfId="27911"/>
    <cellStyle name="Comma 46" xfId="3920"/>
    <cellStyle name="Comma 46 2" xfId="28597"/>
    <cellStyle name="Comma 46 3" xfId="27921"/>
    <cellStyle name="Comma 47" xfId="3915"/>
    <cellStyle name="Comma 47 2" xfId="28592"/>
    <cellStyle name="Comma 47 3" xfId="27916"/>
    <cellStyle name="Comma 48" xfId="3917"/>
    <cellStyle name="Comma 48 2" xfId="28594"/>
    <cellStyle name="Comma 48 3" xfId="27918"/>
    <cellStyle name="Comma 49" xfId="3921"/>
    <cellStyle name="Comma 49 2" xfId="28598"/>
    <cellStyle name="Comma 49 3" xfId="27922"/>
    <cellStyle name="Comma 5" xfId="52"/>
    <cellStyle name="Comma 5 10" xfId="4366"/>
    <cellStyle name="Comma 5 10 2" xfId="10986"/>
    <cellStyle name="Comma 5 10 2 2" xfId="23374"/>
    <cellStyle name="Comma 5 10 3" xfId="16804"/>
    <cellStyle name="Comma 5 11" xfId="7289"/>
    <cellStyle name="Comma 5 11 2" xfId="19710"/>
    <cellStyle name="Comma 5 12" xfId="25850"/>
    <cellStyle name="Comma 5 13" xfId="28851"/>
    <cellStyle name="Comma 5 2" xfId="905"/>
    <cellStyle name="Comma 5 2 10" xfId="3615"/>
    <cellStyle name="Comma 5 2 10 2" xfId="28316"/>
    <cellStyle name="Comma 5 2 10 3" xfId="27640"/>
    <cellStyle name="Comma 5 2 11" xfId="4374"/>
    <cellStyle name="Comma 5 2 11 2" xfId="10993"/>
    <cellStyle name="Comma 5 2 11 2 2" xfId="23381"/>
    <cellStyle name="Comma 5 2 11 3" xfId="16811"/>
    <cellStyle name="Comma 5 2 12" xfId="7297"/>
    <cellStyle name="Comma 5 2 12 2" xfId="19717"/>
    <cellStyle name="Comma 5 2 13" xfId="14582"/>
    <cellStyle name="Comma 5 2 14" xfId="29887"/>
    <cellStyle name="Comma 5 2 2" xfId="1321"/>
    <cellStyle name="Comma 5 2 2 2" xfId="4677"/>
    <cellStyle name="Comma 5 2 2 2 2" xfId="10218"/>
    <cellStyle name="Comma 5 2 2 2 2 2" xfId="22619"/>
    <cellStyle name="Comma 5 2 2 2 3" xfId="17109"/>
    <cellStyle name="Comma 5 2 2 2 4" xfId="29889"/>
    <cellStyle name="Comma 5 2 2 3" xfId="10504"/>
    <cellStyle name="Comma 5 2 2 3 2" xfId="22905"/>
    <cellStyle name="Comma 5 2 2 3 3" xfId="29890"/>
    <cellStyle name="Comma 5 2 2 4" xfId="7599"/>
    <cellStyle name="Comma 5 2 2 4 2" xfId="20015"/>
    <cellStyle name="Comma 5 2 2 4 3" xfId="29891"/>
    <cellStyle name="Comma 5 2 2 5" xfId="14880"/>
    <cellStyle name="Comma 5 2 2 5 2" xfId="29892"/>
    <cellStyle name="Comma 5 2 2 6" xfId="29888"/>
    <cellStyle name="Comma 5 2 3" xfId="1322"/>
    <cellStyle name="Comma 5 2 3 2" xfId="4678"/>
    <cellStyle name="Comma 5 2 3 2 2" xfId="10302"/>
    <cellStyle name="Comma 5 2 3 2 2 2" xfId="22703"/>
    <cellStyle name="Comma 5 2 3 2 3" xfId="17110"/>
    <cellStyle name="Comma 5 2 3 2 4" xfId="29894"/>
    <cellStyle name="Comma 5 2 3 3" xfId="10689"/>
    <cellStyle name="Comma 5 2 3 3 2" xfId="23090"/>
    <cellStyle name="Comma 5 2 3 3 3" xfId="29895"/>
    <cellStyle name="Comma 5 2 3 4" xfId="7600"/>
    <cellStyle name="Comma 5 2 3 4 2" xfId="20016"/>
    <cellStyle name="Comma 5 2 3 4 3" xfId="29896"/>
    <cellStyle name="Comma 5 2 3 5" xfId="14881"/>
    <cellStyle name="Comma 5 2 3 5 2" xfId="29897"/>
    <cellStyle name="Comma 5 2 3 6" xfId="29893"/>
    <cellStyle name="Comma 5 2 4" xfId="1323"/>
    <cellStyle name="Comma 5 2 4 2" xfId="4679"/>
    <cellStyle name="Comma 5 2 4 2 2" xfId="11201"/>
    <cellStyle name="Comma 5 2 4 2 2 2" xfId="23589"/>
    <cellStyle name="Comma 5 2 4 2 3" xfId="17111"/>
    <cellStyle name="Comma 5 2 4 3" xfId="7601"/>
    <cellStyle name="Comma 5 2 4 3 2" xfId="20017"/>
    <cellStyle name="Comma 5 2 4 4" xfId="14882"/>
    <cellStyle name="Comma 5 2 4 5" xfId="29898"/>
    <cellStyle name="Comma 5 2 5" xfId="1324"/>
    <cellStyle name="Comma 5 2 5 2" xfId="4680"/>
    <cellStyle name="Comma 5 2 5 2 2" xfId="11202"/>
    <cellStyle name="Comma 5 2 5 2 2 2" xfId="23590"/>
    <cellStyle name="Comma 5 2 5 2 3" xfId="17112"/>
    <cellStyle name="Comma 5 2 5 3" xfId="7602"/>
    <cellStyle name="Comma 5 2 5 3 2" xfId="20018"/>
    <cellStyle name="Comma 5 2 5 4" xfId="14883"/>
    <cellStyle name="Comma 5 2 5 5" xfId="29899"/>
    <cellStyle name="Comma 5 2 6" xfId="1325"/>
    <cellStyle name="Comma 5 2 6 2" xfId="4681"/>
    <cellStyle name="Comma 5 2 6 2 2" xfId="11203"/>
    <cellStyle name="Comma 5 2 6 2 2 2" xfId="23591"/>
    <cellStyle name="Comma 5 2 6 2 3" xfId="17113"/>
    <cellStyle name="Comma 5 2 6 3" xfId="7603"/>
    <cellStyle name="Comma 5 2 6 3 2" xfId="20019"/>
    <cellStyle name="Comma 5 2 6 4" xfId="14884"/>
    <cellStyle name="Comma 5 2 6 5" xfId="29900"/>
    <cellStyle name="Comma 5 2 7" xfId="1326"/>
    <cellStyle name="Comma 5 2 7 2" xfId="4682"/>
    <cellStyle name="Comma 5 2 7 2 2" xfId="11204"/>
    <cellStyle name="Comma 5 2 7 2 2 2" xfId="23592"/>
    <cellStyle name="Comma 5 2 7 2 3" xfId="17114"/>
    <cellStyle name="Comma 5 2 7 3" xfId="7604"/>
    <cellStyle name="Comma 5 2 7 3 2" xfId="20020"/>
    <cellStyle name="Comma 5 2 7 4" xfId="14885"/>
    <cellStyle name="Comma 5 2 7 5" xfId="29901"/>
    <cellStyle name="Comma 5 2 8" xfId="1327"/>
    <cellStyle name="Comma 5 2 8 2" xfId="4683"/>
    <cellStyle name="Comma 5 2 8 2 2" xfId="11205"/>
    <cellStyle name="Comma 5 2 8 2 2 2" xfId="23593"/>
    <cellStyle name="Comma 5 2 8 2 3" xfId="17115"/>
    <cellStyle name="Comma 5 2 8 3" xfId="7605"/>
    <cellStyle name="Comma 5 2 8 3 2" xfId="20021"/>
    <cellStyle name="Comma 5 2 8 4" xfId="14886"/>
    <cellStyle name="Comma 5 2 9" xfId="917"/>
    <cellStyle name="Comma 5 2 9 2" xfId="4264"/>
    <cellStyle name="Comma 5 2 9 2 2" xfId="28683"/>
    <cellStyle name="Comma 5 2 9 2 3" xfId="28007"/>
    <cellStyle name="Comma 5 2 9 3" xfId="28150"/>
    <cellStyle name="Comma 5 2 9 4" xfId="27475"/>
    <cellStyle name="Comma 5 3" xfId="1328"/>
    <cellStyle name="Comma 5 3 2" xfId="3549"/>
    <cellStyle name="Comma 5 3 2 2" xfId="6393"/>
    <cellStyle name="Comma 5 3 2 2 2" xfId="12556"/>
    <cellStyle name="Comma 5 3 2 2 2 2" xfId="24943"/>
    <cellStyle name="Comma 5 3 2 2 3" xfId="18823"/>
    <cellStyle name="Comma 5 3 2 3" xfId="9319"/>
    <cellStyle name="Comma 5 3 2 3 2" xfId="21728"/>
    <cellStyle name="Comma 5 3 2 4" xfId="16593"/>
    <cellStyle name="Comma 5 3 3" xfId="3616"/>
    <cellStyle name="Comma 5 3 3 2" xfId="28317"/>
    <cellStyle name="Comma 5 3 3 3" xfId="27641"/>
    <cellStyle name="Comma 5 3 4" xfId="26111"/>
    <cellStyle name="Comma 5 3 5" xfId="28176"/>
    <cellStyle name="Comma 5 3 6" xfId="27501"/>
    <cellStyle name="Comma 5 4" xfId="1329"/>
    <cellStyle name="Comma 5 4 2" xfId="3575"/>
    <cellStyle name="Comma 5 4 2 2" xfId="6397"/>
    <cellStyle name="Comma 5 4 2 2 2" xfId="12560"/>
    <cellStyle name="Comma 5 4 2 2 2 2" xfId="24947"/>
    <cellStyle name="Comma 5 4 2 2 3" xfId="18827"/>
    <cellStyle name="Comma 5 4 2 3" xfId="9323"/>
    <cellStyle name="Comma 5 4 2 3 2" xfId="21732"/>
    <cellStyle name="Comma 5 4 2 4" xfId="16597"/>
    <cellStyle name="Comma 5 4 3" xfId="3617"/>
    <cellStyle name="Comma 5 4 3 2" xfId="28318"/>
    <cellStyle name="Comma 5 4 3 3" xfId="27642"/>
    <cellStyle name="Comma 5 4 4" xfId="28177"/>
    <cellStyle name="Comma 5 4 5" xfId="27502"/>
    <cellStyle name="Comma 5 5" xfId="1330"/>
    <cellStyle name="Comma 5 5 2" xfId="3618"/>
    <cellStyle name="Comma 5 5 2 2" xfId="28319"/>
    <cellStyle name="Comma 5 5 2 3" xfId="27643"/>
    <cellStyle name="Comma 5 5 3" xfId="28178"/>
    <cellStyle name="Comma 5 5 4" xfId="27503"/>
    <cellStyle name="Comma 5 6" xfId="1331"/>
    <cellStyle name="Comma 5 6 2" xfId="3619"/>
    <cellStyle name="Comma 5 6 2 2" xfId="28320"/>
    <cellStyle name="Comma 5 6 2 3" xfId="27644"/>
    <cellStyle name="Comma 5 6 3" xfId="28179"/>
    <cellStyle name="Comma 5 6 4" xfId="27504"/>
    <cellStyle name="Comma 5 7" xfId="943"/>
    <cellStyle name="Comma 5 7 2" xfId="4266"/>
    <cellStyle name="Comma 5 7 2 2" xfId="28685"/>
    <cellStyle name="Comma 5 7 2 3" xfId="28009"/>
    <cellStyle name="Comma 5 7 3" xfId="28152"/>
    <cellStyle name="Comma 5 7 4" xfId="27477"/>
    <cellStyle name="Comma 5 8" xfId="3614"/>
    <cellStyle name="Comma 5 8 2" xfId="28315"/>
    <cellStyle name="Comma 5 8 3" xfId="27639"/>
    <cellStyle name="Comma 5 9" xfId="883"/>
    <cellStyle name="Comma 5 9 2" xfId="6604"/>
    <cellStyle name="Comma 5 9 2 2" xfId="12763"/>
    <cellStyle name="Comma 5 9 2 2 2" xfId="25150"/>
    <cellStyle name="Comma 5 9 2 3" xfId="19030"/>
    <cellStyle name="Comma 5 9 3" xfId="9532"/>
    <cellStyle name="Comma 5 9 3 2" xfId="21935"/>
    <cellStyle name="Comma 5 9 4" xfId="14575"/>
    <cellStyle name="Comma 50" xfId="3942"/>
    <cellStyle name="Comma 50 2" xfId="28619"/>
    <cellStyle name="Comma 50 3" xfId="27943"/>
    <cellStyle name="Comma 51" xfId="3931"/>
    <cellStyle name="Comma 51 2" xfId="28608"/>
    <cellStyle name="Comma 51 3" xfId="27932"/>
    <cellStyle name="Comma 52" xfId="3934"/>
    <cellStyle name="Comma 52 2" xfId="28611"/>
    <cellStyle name="Comma 52 3" xfId="27935"/>
    <cellStyle name="Comma 53" xfId="3946"/>
    <cellStyle name="Comma 53 2" xfId="28623"/>
    <cellStyle name="Comma 53 3" xfId="27947"/>
    <cellStyle name="Comma 54" xfId="3947"/>
    <cellStyle name="Comma 54 2" xfId="28624"/>
    <cellStyle name="Comma 54 3" xfId="27948"/>
    <cellStyle name="Comma 55" xfId="3949"/>
    <cellStyle name="Comma 55 2" xfId="28626"/>
    <cellStyle name="Comma 55 3" xfId="27950"/>
    <cellStyle name="Comma 56" xfId="3951"/>
    <cellStyle name="Comma 56 2" xfId="28628"/>
    <cellStyle name="Comma 56 3" xfId="27952"/>
    <cellStyle name="Comma 57" xfId="3953"/>
    <cellStyle name="Comma 57 2" xfId="28630"/>
    <cellStyle name="Comma 57 3" xfId="27954"/>
    <cellStyle name="Comma 58" xfId="3955"/>
    <cellStyle name="Comma 58 2" xfId="28632"/>
    <cellStyle name="Comma 58 3" xfId="27956"/>
    <cellStyle name="Comma 59" xfId="3960"/>
    <cellStyle name="Comma 59 2" xfId="28636"/>
    <cellStyle name="Comma 59 3" xfId="27960"/>
    <cellStyle name="Comma 6" xfId="51"/>
    <cellStyle name="Comma 6 2" xfId="918"/>
    <cellStyle name="Comma 6 2 2" xfId="3621"/>
    <cellStyle name="Comma 6 2 2 2" xfId="28322"/>
    <cellStyle name="Comma 6 2 2 3" xfId="27646"/>
    <cellStyle name="Comma 6 2 3" xfId="25917"/>
    <cellStyle name="Comma 6 2 4" xfId="29902"/>
    <cellStyle name="Comma 6 3" xfId="1332"/>
    <cellStyle name="Comma 6 3 2" xfId="3622"/>
    <cellStyle name="Comma 6 3 2 2" xfId="28323"/>
    <cellStyle name="Comma 6 3 2 3" xfId="27647"/>
    <cellStyle name="Comma 6 3 3" xfId="28180"/>
    <cellStyle name="Comma 6 3 4" xfId="27505"/>
    <cellStyle name="Comma 6 4" xfId="1333"/>
    <cellStyle name="Comma 6 4 2" xfId="3623"/>
    <cellStyle name="Comma 6 4 2 2" xfId="28324"/>
    <cellStyle name="Comma 6 4 2 3" xfId="27648"/>
    <cellStyle name="Comma 6 4 3" xfId="28181"/>
    <cellStyle name="Comma 6 4 4" xfId="27506"/>
    <cellStyle name="Comma 6 5" xfId="1334"/>
    <cellStyle name="Comma 6 5 2" xfId="3624"/>
    <cellStyle name="Comma 6 5 2 2" xfId="28325"/>
    <cellStyle name="Comma 6 5 2 3" xfId="27649"/>
    <cellStyle name="Comma 6 5 3" xfId="28182"/>
    <cellStyle name="Comma 6 5 4" xfId="27507"/>
    <cellStyle name="Comma 6 6" xfId="1335"/>
    <cellStyle name="Comma 6 6 2" xfId="3625"/>
    <cellStyle name="Comma 6 6 2 2" xfId="28326"/>
    <cellStyle name="Comma 6 6 2 3" xfId="27650"/>
    <cellStyle name="Comma 6 6 3" xfId="28183"/>
    <cellStyle name="Comma 6 6 4" xfId="27508"/>
    <cellStyle name="Comma 6 7" xfId="3620"/>
    <cellStyle name="Comma 6 7 2" xfId="28321"/>
    <cellStyle name="Comma 6 7 3" xfId="27645"/>
    <cellStyle name="Comma 6 8" xfId="25849"/>
    <cellStyle name="Comma 6 9" xfId="28820"/>
    <cellStyle name="Comma 60" xfId="3963"/>
    <cellStyle name="Comma 60 2" xfId="28639"/>
    <cellStyle name="Comma 60 3" xfId="27963"/>
    <cellStyle name="Comma 61" xfId="3962"/>
    <cellStyle name="Comma 61 2" xfId="28638"/>
    <cellStyle name="Comma 61 3" xfId="27962"/>
    <cellStyle name="Comma 62" xfId="3966"/>
    <cellStyle name="Comma 62 2" xfId="28642"/>
    <cellStyle name="Comma 62 3" xfId="27966"/>
    <cellStyle name="Comma 63" xfId="4026"/>
    <cellStyle name="Comma 63 2" xfId="28662"/>
    <cellStyle name="Comma 63 3" xfId="27986"/>
    <cellStyle name="Comma 64" xfId="4031"/>
    <cellStyle name="Comma 64 2" xfId="28664"/>
    <cellStyle name="Comma 64 3" xfId="27988"/>
    <cellStyle name="Comma 65" xfId="4034"/>
    <cellStyle name="Comma 65 2" xfId="28667"/>
    <cellStyle name="Comma 65 3" xfId="27991"/>
    <cellStyle name="Comma 66" xfId="4033"/>
    <cellStyle name="Comma 66 2" xfId="28666"/>
    <cellStyle name="Comma 66 3" xfId="27990"/>
    <cellStyle name="Comma 67" xfId="4023"/>
    <cellStyle name="Comma 67 2" xfId="7120"/>
    <cellStyle name="Comma 67 2 2" xfId="13278"/>
    <cellStyle name="Comma 67 2 2 2" xfId="25665"/>
    <cellStyle name="Comma 67 2 3" xfId="19545"/>
    <cellStyle name="Comma 67 3" xfId="10047"/>
    <cellStyle name="Comma 67 3 2" xfId="22450"/>
    <cellStyle name="Comma 67 4" xfId="16615"/>
    <cellStyle name="Comma 68" xfId="4262"/>
    <cellStyle name="Comma 68 2" xfId="28681"/>
    <cellStyle name="Comma 68 3" xfId="28005"/>
    <cellStyle name="Comma 69" xfId="4261"/>
    <cellStyle name="Comma 69 2" xfId="28680"/>
    <cellStyle name="Comma 69 3" xfId="28004"/>
    <cellStyle name="Comma 7" xfId="53"/>
    <cellStyle name="Comma 7 2" xfId="107"/>
    <cellStyle name="Comma 7 2 2" xfId="1336"/>
    <cellStyle name="Comma 7 2 2 2" xfId="3628"/>
    <cellStyle name="Comma 7 2 2 2 2" xfId="28329"/>
    <cellStyle name="Comma 7 2 2 2 3" xfId="27653"/>
    <cellStyle name="Comma 7 2 2 3" xfId="25918"/>
    <cellStyle name="Comma 7 2 2 4" xfId="29905"/>
    <cellStyle name="Comma 7 2 3" xfId="3627"/>
    <cellStyle name="Comma 7 2 3 2" xfId="28328"/>
    <cellStyle name="Comma 7 2 3 3" xfId="27652"/>
    <cellStyle name="Comma 7 2 4" xfId="25862"/>
    <cellStyle name="Comma 7 2 5" xfId="29904"/>
    <cellStyle name="Comma 7 3" xfId="1337"/>
    <cellStyle name="Comma 7 3 2" xfId="3629"/>
    <cellStyle name="Comma 7 3 2 2" xfId="28330"/>
    <cellStyle name="Comma 7 3 2 3" xfId="27654"/>
    <cellStyle name="Comma 7 3 3" xfId="25919"/>
    <cellStyle name="Comma 7 3 4" xfId="29906"/>
    <cellStyle name="Comma 7 4" xfId="3626"/>
    <cellStyle name="Comma 7 4 2" xfId="28327"/>
    <cellStyle name="Comma 7 4 3" xfId="27651"/>
    <cellStyle name="Comma 7 5" xfId="25853"/>
    <cellStyle name="Comma 7 6" xfId="29903"/>
    <cellStyle name="Comma 70" xfId="4353"/>
    <cellStyle name="Comma 70 2" xfId="28764"/>
    <cellStyle name="Comma 70 3" xfId="28088"/>
    <cellStyle name="Comma 71" xfId="4287"/>
    <cellStyle name="Comma 71 2" xfId="28703"/>
    <cellStyle name="Comma 71 3" xfId="28027"/>
    <cellStyle name="Comma 72" xfId="4350"/>
    <cellStyle name="Comma 72 2" xfId="28763"/>
    <cellStyle name="Comma 72 3" xfId="28087"/>
    <cellStyle name="Comma 73" xfId="4248"/>
    <cellStyle name="Comma 73 2" xfId="28677"/>
    <cellStyle name="Comma 73 3" xfId="28001"/>
    <cellStyle name="Comma 74" xfId="4252"/>
    <cellStyle name="Comma 74 2" xfId="28678"/>
    <cellStyle name="Comma 74 3" xfId="28002"/>
    <cellStyle name="Comma 75" xfId="6968"/>
    <cellStyle name="Comma 75 2" xfId="28767"/>
    <cellStyle name="Comma 75 3" xfId="28091"/>
    <cellStyle name="Comma 76" xfId="6418"/>
    <cellStyle name="Comma 76 2" xfId="12578"/>
    <cellStyle name="Comma 76 2 2" xfId="24965"/>
    <cellStyle name="Comma 76 3" xfId="18845"/>
    <cellStyle name="Comma 77" xfId="10969"/>
    <cellStyle name="Comma 77 2" xfId="28772"/>
    <cellStyle name="Comma 77 3" xfId="28096"/>
    <cellStyle name="Comma 78" xfId="10970"/>
    <cellStyle name="Comma 78 2" xfId="28773"/>
    <cellStyle name="Comma 78 3" xfId="28097"/>
    <cellStyle name="Comma 79" xfId="10972"/>
    <cellStyle name="Comma 79 2" xfId="28774"/>
    <cellStyle name="Comma 79 3" xfId="28098"/>
    <cellStyle name="Comma 8" xfId="481"/>
    <cellStyle name="Comma 8 10" xfId="14213"/>
    <cellStyle name="Comma 8 10 2" xfId="28800"/>
    <cellStyle name="Comma 8 10 3" xfId="28124"/>
    <cellStyle name="Comma 8 11" xfId="13678"/>
    <cellStyle name="Comma 8 12" xfId="28141"/>
    <cellStyle name="Comma 8 13" xfId="27466"/>
    <cellStyle name="Comma 8 14" xfId="29907"/>
    <cellStyle name="Comma 8 2" xfId="1338"/>
    <cellStyle name="Comma 8 2 2" xfId="4684"/>
    <cellStyle name="Comma 8 2 2 2" xfId="10292"/>
    <cellStyle name="Comma 8 2 2 2 2" xfId="22693"/>
    <cellStyle name="Comma 8 2 2 3" xfId="17116"/>
    <cellStyle name="Comma 8 2 2 4" xfId="29909"/>
    <cellStyle name="Comma 8 2 3" xfId="10587"/>
    <cellStyle name="Comma 8 2 3 2" xfId="22988"/>
    <cellStyle name="Comma 8 2 3 3" xfId="29910"/>
    <cellStyle name="Comma 8 2 4" xfId="7606"/>
    <cellStyle name="Comma 8 2 4 2" xfId="20022"/>
    <cellStyle name="Comma 8 2 4 3" xfId="29911"/>
    <cellStyle name="Comma 8 2 5" xfId="14887"/>
    <cellStyle name="Comma 8 2 5 2" xfId="29912"/>
    <cellStyle name="Comma 8 2 6" xfId="29908"/>
    <cellStyle name="Comma 8 3" xfId="1339"/>
    <cellStyle name="Comma 8 3 2" xfId="4685"/>
    <cellStyle name="Comma 8 3 2 2" xfId="10383"/>
    <cellStyle name="Comma 8 3 2 2 2" xfId="22784"/>
    <cellStyle name="Comma 8 3 2 3" xfId="17117"/>
    <cellStyle name="Comma 8 3 2 4" xfId="29914"/>
    <cellStyle name="Comma 8 3 3" xfId="10774"/>
    <cellStyle name="Comma 8 3 3 2" xfId="23175"/>
    <cellStyle name="Comma 8 3 3 3" xfId="29915"/>
    <cellStyle name="Comma 8 3 4" xfId="7607"/>
    <cellStyle name="Comma 8 3 4 2" xfId="20023"/>
    <cellStyle name="Comma 8 3 4 3" xfId="29916"/>
    <cellStyle name="Comma 8 3 5" xfId="14888"/>
    <cellStyle name="Comma 8 3 5 2" xfId="29917"/>
    <cellStyle name="Comma 8 3 6" xfId="29913"/>
    <cellStyle name="Comma 8 4" xfId="1340"/>
    <cellStyle name="Comma 8 4 2" xfId="4686"/>
    <cellStyle name="Comma 8 4 2 2" xfId="11206"/>
    <cellStyle name="Comma 8 4 2 2 2" xfId="23594"/>
    <cellStyle name="Comma 8 4 2 3" xfId="17118"/>
    <cellStyle name="Comma 8 4 3" xfId="7608"/>
    <cellStyle name="Comma 8 4 3 2" xfId="20024"/>
    <cellStyle name="Comma 8 4 4" xfId="14889"/>
    <cellStyle name="Comma 8 4 5" xfId="29918"/>
    <cellStyle name="Comma 8 5" xfId="1341"/>
    <cellStyle name="Comma 8 5 2" xfId="4687"/>
    <cellStyle name="Comma 8 5 2 2" xfId="11207"/>
    <cellStyle name="Comma 8 5 2 2 2" xfId="23595"/>
    <cellStyle name="Comma 8 5 2 3" xfId="17119"/>
    <cellStyle name="Comma 8 5 3" xfId="7609"/>
    <cellStyle name="Comma 8 5 3 2" xfId="20025"/>
    <cellStyle name="Comma 8 5 4" xfId="14890"/>
    <cellStyle name="Comma 8 5 5" xfId="29919"/>
    <cellStyle name="Comma 8 6" xfId="1342"/>
    <cellStyle name="Comma 8 6 2" xfId="4688"/>
    <cellStyle name="Comma 8 6 2 2" xfId="11208"/>
    <cellStyle name="Comma 8 6 2 2 2" xfId="23596"/>
    <cellStyle name="Comma 8 6 2 3" xfId="17120"/>
    <cellStyle name="Comma 8 6 3" xfId="7610"/>
    <cellStyle name="Comma 8 6 3 2" xfId="20026"/>
    <cellStyle name="Comma 8 6 4" xfId="14891"/>
    <cellStyle name="Comma 8 6 5" xfId="29920"/>
    <cellStyle name="Comma 8 7" xfId="1343"/>
    <cellStyle name="Comma 8 7 2" xfId="4689"/>
    <cellStyle name="Comma 8 7 2 2" xfId="11209"/>
    <cellStyle name="Comma 8 7 2 2 2" xfId="23597"/>
    <cellStyle name="Comma 8 7 2 3" xfId="17121"/>
    <cellStyle name="Comma 8 7 3" xfId="7611"/>
    <cellStyle name="Comma 8 7 3 2" xfId="20027"/>
    <cellStyle name="Comma 8 7 4" xfId="14892"/>
    <cellStyle name="Comma 8 7 5" xfId="29921"/>
    <cellStyle name="Comma 8 8" xfId="4051"/>
    <cellStyle name="Comma 8 8 2" xfId="26333"/>
    <cellStyle name="Comma 8 8 2 2" xfId="28670"/>
    <cellStyle name="Comma 8 8 3" xfId="27994"/>
    <cellStyle name="Comma 8 8 4" xfId="29922"/>
    <cellStyle name="Comma 8 9" xfId="927"/>
    <cellStyle name="Comma 8_Alumina Prices" xfId="1344"/>
    <cellStyle name="Comma 80" xfId="10976"/>
    <cellStyle name="Comma 80 2" xfId="28776"/>
    <cellStyle name="Comma 80 3" xfId="28100"/>
    <cellStyle name="Comma 81" xfId="10978"/>
    <cellStyle name="Comma 81 2" xfId="28778"/>
    <cellStyle name="Comma 81 3" xfId="28102"/>
    <cellStyle name="Comma 82" xfId="10974"/>
    <cellStyle name="Comma 82 2" xfId="28775"/>
    <cellStyle name="Comma 82 3" xfId="28099"/>
    <cellStyle name="Comma 83" xfId="10977"/>
    <cellStyle name="Comma 83 2" xfId="28777"/>
    <cellStyle name="Comma 83 3" xfId="28101"/>
    <cellStyle name="Comma 84" xfId="10980"/>
    <cellStyle name="Comma 84 2" xfId="28780"/>
    <cellStyle name="Comma 84 3" xfId="28104"/>
    <cellStyle name="Comma 85" xfId="9347"/>
    <cellStyle name="Comma 85 2" xfId="21750"/>
    <cellStyle name="Comma 86" xfId="13479"/>
    <cellStyle name="Comma 86 2" xfId="28784"/>
    <cellStyle name="Comma 86 3" xfId="28108"/>
    <cellStyle name="Comma 87" xfId="13461"/>
    <cellStyle name="Comma 87 2" xfId="28782"/>
    <cellStyle name="Comma 87 3" xfId="28106"/>
    <cellStyle name="Comma 88" xfId="2"/>
    <cellStyle name="Comma 88 2" xfId="28135"/>
    <cellStyle name="Comma 88 3" xfId="27461"/>
    <cellStyle name="Comma 89" xfId="25831"/>
    <cellStyle name="Comma 89 2" xfId="28806"/>
    <cellStyle name="Comma 89 3" xfId="28130"/>
    <cellStyle name="Comma 9" xfId="837"/>
    <cellStyle name="Comma 9 2" xfId="1346"/>
    <cellStyle name="Comma 9 2 2" xfId="3630"/>
    <cellStyle name="Comma 9 2 2 2" xfId="28331"/>
    <cellStyle name="Comma 9 2 2 3" xfId="27655"/>
    <cellStyle name="Comma 9 2 3" xfId="28184"/>
    <cellStyle name="Comma 9 2 4" xfId="27509"/>
    <cellStyle name="Comma 9 3" xfId="4221"/>
    <cellStyle name="Comma 9 3 2" xfId="6596"/>
    <cellStyle name="Comma 9 3 2 2" xfId="12755"/>
    <cellStyle name="Comma 9 3 2 2 2" xfId="25142"/>
    <cellStyle name="Comma 9 3 2 3" xfId="19022"/>
    <cellStyle name="Comma 9 3 3" xfId="9524"/>
    <cellStyle name="Comma 9 3 3 2" xfId="21927"/>
    <cellStyle name="Comma 9 3 4" xfId="16792"/>
    <cellStyle name="Comma 9 4" xfId="1345"/>
    <cellStyle name="Comma 9 5" xfId="14567"/>
    <cellStyle name="Comma 9 6" xfId="25931"/>
    <cellStyle name="Comma 9_Alumina Prices" xfId="1347"/>
    <cellStyle name="Comma 90" xfId="25834"/>
    <cellStyle name="Comma 90 2" xfId="28808"/>
    <cellStyle name="Comma 90 3" xfId="28132"/>
    <cellStyle name="Comma 91" xfId="25833"/>
    <cellStyle name="Comma 91 2" xfId="28807"/>
    <cellStyle name="Comma 91 3" xfId="28131"/>
    <cellStyle name="Comma 92" xfId="25839"/>
    <cellStyle name="Comma 93" xfId="25842"/>
    <cellStyle name="Comma 94" xfId="25844"/>
    <cellStyle name="Comma 95" xfId="28813"/>
    <cellStyle name="Commentaire" xfId="86"/>
    <cellStyle name="Currency" xfId="27457"/>
    <cellStyle name="Currency 10" xfId="28814"/>
    <cellStyle name="Currency 2" xfId="47"/>
    <cellStyle name="Currency 2 2" xfId="26116"/>
    <cellStyle name="Currency 2 2 2" xfId="29923"/>
    <cellStyle name="Currency 2 3" xfId="26112"/>
    <cellStyle name="Currency 2 4" xfId="26110"/>
    <cellStyle name="Currency 2 5" xfId="28816"/>
    <cellStyle name="Currency 2_Historic Royalties" xfId="26121"/>
    <cellStyle name="Currency 3" xfId="284"/>
    <cellStyle name="Currency 3 2" xfId="4029"/>
    <cellStyle name="Currency 3 2 2" xfId="26125"/>
    <cellStyle name="Currency 3 2 3" xfId="26309"/>
    <cellStyle name="Currency 3 2 4" xfId="29924"/>
    <cellStyle name="Currency 3 3" xfId="3464"/>
    <cellStyle name="Currency 3 4" xfId="28139"/>
    <cellStyle name="Currency 3 5" xfId="28821"/>
    <cellStyle name="Currency 3_Data - Monthly Commodity Prices" xfId="30031"/>
    <cellStyle name="Currency 4" xfId="571"/>
    <cellStyle name="Currency 4 2" xfId="26127"/>
    <cellStyle name="Currency 4 3" xfId="26108"/>
    <cellStyle name="Currency 4 4" xfId="26334"/>
    <cellStyle name="Currency 4 4 2" xfId="28142"/>
    <cellStyle name="Currency 4 5" xfId="27467"/>
    <cellStyle name="Currency 4 6" xfId="29925"/>
    <cellStyle name="Currency 5" xfId="4024"/>
    <cellStyle name="Currency 5 2" xfId="7121"/>
    <cellStyle name="Currency 5 2 2" xfId="13279"/>
    <cellStyle name="Currency 5 2 2 2" xfId="25666"/>
    <cellStyle name="Currency 5 2 3" xfId="19546"/>
    <cellStyle name="Currency 5 3" xfId="10048"/>
    <cellStyle name="Currency 5 3 2" xfId="22451"/>
    <cellStyle name="Currency 5 4" xfId="16616"/>
    <cellStyle name="Currency 5 5" xfId="26135"/>
    <cellStyle name="Currency 5 6" xfId="29987"/>
    <cellStyle name="Currency 6" xfId="6419"/>
    <cellStyle name="Currency 6 2" xfId="12579"/>
    <cellStyle name="Currency 6 2 2" xfId="24966"/>
    <cellStyle name="Currency 6 3" xfId="18846"/>
    <cellStyle name="Currency 6 4" xfId="26134"/>
    <cellStyle name="Currency 7" xfId="9348"/>
    <cellStyle name="Currency 7 2" xfId="21751"/>
    <cellStyle name="Currency 7 3" xfId="26129"/>
    <cellStyle name="Currency 8" xfId="193"/>
    <cellStyle name="Currency 8 2" xfId="28138"/>
    <cellStyle name="Currency 8 3" xfId="27464"/>
    <cellStyle name="Currency 9" xfId="26231"/>
    <cellStyle name="Entrée" xfId="87"/>
    <cellStyle name="Explanatory Text" xfId="26170" builtinId="53" customBuiltin="1"/>
    <cellStyle name="Explanatory Text 2" xfId="26093"/>
    <cellStyle name="Good" xfId="26161" builtinId="26" customBuiltin="1"/>
    <cellStyle name="Good 2" xfId="26094"/>
    <cellStyle name="Heading 1" xfId="26157" builtinId="16" customBuiltin="1"/>
    <cellStyle name="Heading 1 2" xfId="26095"/>
    <cellStyle name="Heading 2" xfId="26158" builtinId="17" customBuiltin="1"/>
    <cellStyle name="Heading 2 2" xfId="26096"/>
    <cellStyle name="Heading 3" xfId="26159" builtinId="18" customBuiltin="1"/>
    <cellStyle name="Heading 3 2" xfId="26097"/>
    <cellStyle name="Heading 4" xfId="26160" builtinId="19" customBuiltin="1"/>
    <cellStyle name="Heading 4 2" xfId="26098"/>
    <cellStyle name="Hyperlink" xfId="25912" builtinId="8"/>
    <cellStyle name="Hyperlink 2" xfId="1348"/>
    <cellStyle name="Hyperlink 2 2" xfId="26046"/>
    <cellStyle name="Hyperlink 2 3" xfId="25946"/>
    <cellStyle name="Hyperlink 3" xfId="25949"/>
    <cellStyle name="Hyperlink 3 2" xfId="26047"/>
    <cellStyle name="Hyperlink 4" xfId="26048"/>
    <cellStyle name="Hyperlink 5" xfId="26049"/>
    <cellStyle name="Hyperlink 6" xfId="26050"/>
    <cellStyle name="Hyperlink 6 2" xfId="26061"/>
    <cellStyle name="Hyperlink 7" xfId="26044"/>
    <cellStyle name="Input" xfId="26164" builtinId="20" customBuiltin="1"/>
    <cellStyle name="Input 2" xfId="26099"/>
    <cellStyle name="Insatisfaisant" xfId="88"/>
    <cellStyle name="Linked Cell" xfId="26167" builtinId="24" customBuiltin="1"/>
    <cellStyle name="Linked Cell 2" xfId="26100"/>
    <cellStyle name="Neutral" xfId="26163" builtinId="28" customBuiltin="1"/>
    <cellStyle name="Neutral 2" xfId="26101"/>
    <cellStyle name="Neutre" xfId="89"/>
    <cellStyle name="Normal" xfId="0" builtinId="0"/>
    <cellStyle name="Normal 10" xfId="115"/>
    <cellStyle name="Normal 10 10" xfId="1349"/>
    <cellStyle name="Normal 10 10 10" xfId="1350"/>
    <cellStyle name="Normal 10 10 10 2" xfId="4691"/>
    <cellStyle name="Normal 10 10 10 2 2" xfId="11211"/>
    <cellStyle name="Normal 10 10 10 2 2 2" xfId="23599"/>
    <cellStyle name="Normal 10 10 10 2 3" xfId="17123"/>
    <cellStyle name="Normal 10 10 10 3" xfId="7613"/>
    <cellStyle name="Normal 10 10 10 3 2" xfId="20029"/>
    <cellStyle name="Normal 10 10 10 4" xfId="14894"/>
    <cellStyle name="Normal 10 10 11" xfId="1351"/>
    <cellStyle name="Normal 10 10 11 2" xfId="4692"/>
    <cellStyle name="Normal 10 10 11 2 2" xfId="11212"/>
    <cellStyle name="Normal 10 10 11 2 2 2" xfId="23600"/>
    <cellStyle name="Normal 10 10 11 2 3" xfId="17124"/>
    <cellStyle name="Normal 10 10 11 3" xfId="7614"/>
    <cellStyle name="Normal 10 10 11 3 2" xfId="20030"/>
    <cellStyle name="Normal 10 10 11 4" xfId="14895"/>
    <cellStyle name="Normal 10 10 12" xfId="1352"/>
    <cellStyle name="Normal 10 10 12 2" xfId="4693"/>
    <cellStyle name="Normal 10 10 12 2 2" xfId="11213"/>
    <cellStyle name="Normal 10 10 12 2 2 2" xfId="23601"/>
    <cellStyle name="Normal 10 10 12 2 3" xfId="17125"/>
    <cellStyle name="Normal 10 10 12 3" xfId="7615"/>
    <cellStyle name="Normal 10 10 12 3 2" xfId="20031"/>
    <cellStyle name="Normal 10 10 12 4" xfId="14896"/>
    <cellStyle name="Normal 10 10 13" xfId="1353"/>
    <cellStyle name="Normal 10 10 13 2" xfId="4694"/>
    <cellStyle name="Normal 10 10 13 2 2" xfId="11214"/>
    <cellStyle name="Normal 10 10 13 2 2 2" xfId="23602"/>
    <cellStyle name="Normal 10 10 13 2 3" xfId="17126"/>
    <cellStyle name="Normal 10 10 13 3" xfId="7616"/>
    <cellStyle name="Normal 10 10 13 3 2" xfId="20032"/>
    <cellStyle name="Normal 10 10 13 4" xfId="14897"/>
    <cellStyle name="Normal 10 10 14" xfId="1354"/>
    <cellStyle name="Normal 10 10 14 2" xfId="4695"/>
    <cellStyle name="Normal 10 10 14 2 2" xfId="11215"/>
    <cellStyle name="Normal 10 10 14 2 2 2" xfId="23603"/>
    <cellStyle name="Normal 10 10 14 2 3" xfId="17127"/>
    <cellStyle name="Normal 10 10 14 3" xfId="7617"/>
    <cellStyle name="Normal 10 10 14 3 2" xfId="20033"/>
    <cellStyle name="Normal 10 10 14 4" xfId="14898"/>
    <cellStyle name="Normal 10 10 15" xfId="1355"/>
    <cellStyle name="Normal 10 10 15 2" xfId="4696"/>
    <cellStyle name="Normal 10 10 15 2 2" xfId="11216"/>
    <cellStyle name="Normal 10 10 15 2 2 2" xfId="23604"/>
    <cellStyle name="Normal 10 10 15 2 3" xfId="17128"/>
    <cellStyle name="Normal 10 10 15 3" xfId="7618"/>
    <cellStyle name="Normal 10 10 15 3 2" xfId="20034"/>
    <cellStyle name="Normal 10 10 15 4" xfId="14899"/>
    <cellStyle name="Normal 10 10 16" xfId="4690"/>
    <cellStyle name="Normal 10 10 16 2" xfId="11210"/>
    <cellStyle name="Normal 10 10 16 2 2" xfId="23598"/>
    <cellStyle name="Normal 10 10 16 3" xfId="17122"/>
    <cellStyle name="Normal 10 10 17" xfId="7612"/>
    <cellStyle name="Normal 10 10 17 2" xfId="20028"/>
    <cellStyle name="Normal 10 10 18" xfId="14893"/>
    <cellStyle name="Normal 10 10 2" xfId="1356"/>
    <cellStyle name="Normal 10 10 2 2" xfId="4697"/>
    <cellStyle name="Normal 10 10 2 2 2" xfId="10241"/>
    <cellStyle name="Normal 10 10 2 2 2 2" xfId="22642"/>
    <cellStyle name="Normal 10 10 2 2 3" xfId="17129"/>
    <cellStyle name="Normal 10 10 2 3" xfId="10536"/>
    <cellStyle name="Normal 10 10 2 3 2" xfId="22937"/>
    <cellStyle name="Normal 10 10 2 4" xfId="7619"/>
    <cellStyle name="Normal 10 10 2 4 2" xfId="20035"/>
    <cellStyle name="Normal 10 10 2 5" xfId="14900"/>
    <cellStyle name="Normal 10 10 2_LNG &amp; LPG rework" xfId="30185"/>
    <cellStyle name="Normal 10 10 3" xfId="1357"/>
    <cellStyle name="Normal 10 10 3 2" xfId="4698"/>
    <cellStyle name="Normal 10 10 3 2 2" xfId="10332"/>
    <cellStyle name="Normal 10 10 3 2 2 2" xfId="22733"/>
    <cellStyle name="Normal 10 10 3 2 3" xfId="17130"/>
    <cellStyle name="Normal 10 10 3 3" xfId="10723"/>
    <cellStyle name="Normal 10 10 3 3 2" xfId="23124"/>
    <cellStyle name="Normal 10 10 3 4" xfId="7620"/>
    <cellStyle name="Normal 10 10 3 4 2" xfId="20036"/>
    <cellStyle name="Normal 10 10 3 5" xfId="14901"/>
    <cellStyle name="Normal 10 10 3_LNG &amp; LPG rework" xfId="30184"/>
    <cellStyle name="Normal 10 10 4" xfId="1358"/>
    <cellStyle name="Normal 10 10 4 2" xfId="4699"/>
    <cellStyle name="Normal 10 10 4 2 2" xfId="11217"/>
    <cellStyle name="Normal 10 10 4 2 2 2" xfId="23605"/>
    <cellStyle name="Normal 10 10 4 2 3" xfId="17131"/>
    <cellStyle name="Normal 10 10 4 3" xfId="7621"/>
    <cellStyle name="Normal 10 10 4 3 2" xfId="20037"/>
    <cellStyle name="Normal 10 10 4 4" xfId="14902"/>
    <cellStyle name="Normal 10 10 5" xfId="1359"/>
    <cellStyle name="Normal 10 10 5 2" xfId="4700"/>
    <cellStyle name="Normal 10 10 5 2 2" xfId="11218"/>
    <cellStyle name="Normal 10 10 5 2 2 2" xfId="23606"/>
    <cellStyle name="Normal 10 10 5 2 3" xfId="17132"/>
    <cellStyle name="Normal 10 10 5 3" xfId="7622"/>
    <cellStyle name="Normal 10 10 5 3 2" xfId="20038"/>
    <cellStyle name="Normal 10 10 5 4" xfId="14903"/>
    <cellStyle name="Normal 10 10 6" xfId="1360"/>
    <cellStyle name="Normal 10 10 6 2" xfId="4701"/>
    <cellStyle name="Normal 10 10 6 2 2" xfId="11219"/>
    <cellStyle name="Normal 10 10 6 2 2 2" xfId="23607"/>
    <cellStyle name="Normal 10 10 6 2 3" xfId="17133"/>
    <cellStyle name="Normal 10 10 6 3" xfId="7623"/>
    <cellStyle name="Normal 10 10 6 3 2" xfId="20039"/>
    <cellStyle name="Normal 10 10 6 4" xfId="14904"/>
    <cellStyle name="Normal 10 10 7" xfId="1361"/>
    <cellStyle name="Normal 10 10 7 2" xfId="4702"/>
    <cellStyle name="Normal 10 10 7 2 2" xfId="11220"/>
    <cellStyle name="Normal 10 10 7 2 2 2" xfId="23608"/>
    <cellStyle name="Normal 10 10 7 2 3" xfId="17134"/>
    <cellStyle name="Normal 10 10 7 3" xfId="7624"/>
    <cellStyle name="Normal 10 10 7 3 2" xfId="20040"/>
    <cellStyle name="Normal 10 10 7 4" xfId="14905"/>
    <cellStyle name="Normal 10 10 8" xfId="1362"/>
    <cellStyle name="Normal 10 10 8 2" xfId="4703"/>
    <cellStyle name="Normal 10 10 8 2 2" xfId="11221"/>
    <cellStyle name="Normal 10 10 8 2 2 2" xfId="23609"/>
    <cellStyle name="Normal 10 10 8 2 3" xfId="17135"/>
    <cellStyle name="Normal 10 10 8 3" xfId="7625"/>
    <cellStyle name="Normal 10 10 8 3 2" xfId="20041"/>
    <cellStyle name="Normal 10 10 8 4" xfId="14906"/>
    <cellStyle name="Normal 10 10 9" xfId="1363"/>
    <cellStyle name="Normal 10 10 9 2" xfId="4704"/>
    <cellStyle name="Normal 10 10 9 2 2" xfId="11222"/>
    <cellStyle name="Normal 10 10 9 2 2 2" xfId="23610"/>
    <cellStyle name="Normal 10 10 9 2 3" xfId="17136"/>
    <cellStyle name="Normal 10 10 9 3" xfId="7626"/>
    <cellStyle name="Normal 10 10 9 3 2" xfId="20042"/>
    <cellStyle name="Normal 10 10 9 4" xfId="14907"/>
    <cellStyle name="Normal 10 10_Alumina Prices" xfId="1364"/>
    <cellStyle name="Normal 10 11" xfId="1365"/>
    <cellStyle name="Normal 10 11 10" xfId="1366"/>
    <cellStyle name="Normal 10 11 10 2" xfId="4706"/>
    <cellStyle name="Normal 10 11 10 2 2" xfId="11224"/>
    <cellStyle name="Normal 10 11 10 2 2 2" xfId="23612"/>
    <cellStyle name="Normal 10 11 10 2 3" xfId="17138"/>
    <cellStyle name="Normal 10 11 10 3" xfId="7628"/>
    <cellStyle name="Normal 10 11 10 3 2" xfId="20044"/>
    <cellStyle name="Normal 10 11 10 4" xfId="14909"/>
    <cellStyle name="Normal 10 11 11" xfId="1367"/>
    <cellStyle name="Normal 10 11 11 2" xfId="4707"/>
    <cellStyle name="Normal 10 11 11 2 2" xfId="11225"/>
    <cellStyle name="Normal 10 11 11 2 2 2" xfId="23613"/>
    <cellStyle name="Normal 10 11 11 2 3" xfId="17139"/>
    <cellStyle name="Normal 10 11 11 3" xfId="7629"/>
    <cellStyle name="Normal 10 11 11 3 2" xfId="20045"/>
    <cellStyle name="Normal 10 11 11 4" xfId="14910"/>
    <cellStyle name="Normal 10 11 12" xfId="1368"/>
    <cellStyle name="Normal 10 11 12 2" xfId="4708"/>
    <cellStyle name="Normal 10 11 12 2 2" xfId="11226"/>
    <cellStyle name="Normal 10 11 12 2 2 2" xfId="23614"/>
    <cellStyle name="Normal 10 11 12 2 3" xfId="17140"/>
    <cellStyle name="Normal 10 11 12 3" xfId="7630"/>
    <cellStyle name="Normal 10 11 12 3 2" xfId="20046"/>
    <cellStyle name="Normal 10 11 12 4" xfId="14911"/>
    <cellStyle name="Normal 10 11 13" xfId="1369"/>
    <cellStyle name="Normal 10 11 13 2" xfId="4709"/>
    <cellStyle name="Normal 10 11 13 2 2" xfId="11227"/>
    <cellStyle name="Normal 10 11 13 2 2 2" xfId="23615"/>
    <cellStyle name="Normal 10 11 13 2 3" xfId="17141"/>
    <cellStyle name="Normal 10 11 13 3" xfId="7631"/>
    <cellStyle name="Normal 10 11 13 3 2" xfId="20047"/>
    <cellStyle name="Normal 10 11 13 4" xfId="14912"/>
    <cellStyle name="Normal 10 11 14" xfId="4705"/>
    <cellStyle name="Normal 10 11 14 2" xfId="11223"/>
    <cellStyle name="Normal 10 11 14 2 2" xfId="23611"/>
    <cellStyle name="Normal 10 11 14 3" xfId="17137"/>
    <cellStyle name="Normal 10 11 15" xfId="7627"/>
    <cellStyle name="Normal 10 11 15 2" xfId="20043"/>
    <cellStyle name="Normal 10 11 16" xfId="14908"/>
    <cellStyle name="Normal 10 11 2" xfId="1370"/>
    <cellStyle name="Normal 10 11 2 2" xfId="4710"/>
    <cellStyle name="Normal 10 11 2 2 2" xfId="10245"/>
    <cellStyle name="Normal 10 11 2 2 2 2" xfId="22646"/>
    <cellStyle name="Normal 10 11 2 2 3" xfId="17142"/>
    <cellStyle name="Normal 10 11 2 3" xfId="10540"/>
    <cellStyle name="Normal 10 11 2 3 2" xfId="22941"/>
    <cellStyle name="Normal 10 11 2 4" xfId="7632"/>
    <cellStyle name="Normal 10 11 2 4 2" xfId="20048"/>
    <cellStyle name="Normal 10 11 2 5" xfId="14913"/>
    <cellStyle name="Normal 10 11 2_LNG &amp; LPG rework" xfId="30183"/>
    <cellStyle name="Normal 10 11 3" xfId="1371"/>
    <cellStyle name="Normal 10 11 3 2" xfId="4711"/>
    <cellStyle name="Normal 10 11 3 2 2" xfId="10336"/>
    <cellStyle name="Normal 10 11 3 2 2 2" xfId="22737"/>
    <cellStyle name="Normal 10 11 3 2 3" xfId="17143"/>
    <cellStyle name="Normal 10 11 3 3" xfId="10727"/>
    <cellStyle name="Normal 10 11 3 3 2" xfId="23128"/>
    <cellStyle name="Normal 10 11 3 4" xfId="7633"/>
    <cellStyle name="Normal 10 11 3 4 2" xfId="20049"/>
    <cellStyle name="Normal 10 11 3 5" xfId="14914"/>
    <cellStyle name="Normal 10 11 3_LNG &amp; LPG rework" xfId="30182"/>
    <cellStyle name="Normal 10 11 4" xfId="1372"/>
    <cellStyle name="Normal 10 11 4 2" xfId="4712"/>
    <cellStyle name="Normal 10 11 4 2 2" xfId="11228"/>
    <cellStyle name="Normal 10 11 4 2 2 2" xfId="23616"/>
    <cellStyle name="Normal 10 11 4 2 3" xfId="17144"/>
    <cellStyle name="Normal 10 11 4 3" xfId="7634"/>
    <cellStyle name="Normal 10 11 4 3 2" xfId="20050"/>
    <cellStyle name="Normal 10 11 4 4" xfId="14915"/>
    <cellStyle name="Normal 10 11 5" xfId="1373"/>
    <cellStyle name="Normal 10 11 5 2" xfId="4713"/>
    <cellStyle name="Normal 10 11 5 2 2" xfId="11229"/>
    <cellStyle name="Normal 10 11 5 2 2 2" xfId="23617"/>
    <cellStyle name="Normal 10 11 5 2 3" xfId="17145"/>
    <cellStyle name="Normal 10 11 5 3" xfId="7635"/>
    <cellStyle name="Normal 10 11 5 3 2" xfId="20051"/>
    <cellStyle name="Normal 10 11 5 4" xfId="14916"/>
    <cellStyle name="Normal 10 11 6" xfId="1374"/>
    <cellStyle name="Normal 10 11 6 2" xfId="4714"/>
    <cellStyle name="Normal 10 11 6 2 2" xfId="11230"/>
    <cellStyle name="Normal 10 11 6 2 2 2" xfId="23618"/>
    <cellStyle name="Normal 10 11 6 2 3" xfId="17146"/>
    <cellStyle name="Normal 10 11 6 3" xfId="7636"/>
    <cellStyle name="Normal 10 11 6 3 2" xfId="20052"/>
    <cellStyle name="Normal 10 11 6 4" xfId="14917"/>
    <cellStyle name="Normal 10 11 7" xfId="1375"/>
    <cellStyle name="Normal 10 11 7 2" xfId="4715"/>
    <cellStyle name="Normal 10 11 7 2 2" xfId="11231"/>
    <cellStyle name="Normal 10 11 7 2 2 2" xfId="23619"/>
    <cellStyle name="Normal 10 11 7 2 3" xfId="17147"/>
    <cellStyle name="Normal 10 11 7 3" xfId="7637"/>
    <cellStyle name="Normal 10 11 7 3 2" xfId="20053"/>
    <cellStyle name="Normal 10 11 7 4" xfId="14918"/>
    <cellStyle name="Normal 10 11 8" xfId="1376"/>
    <cellStyle name="Normal 10 11 8 2" xfId="4716"/>
    <cellStyle name="Normal 10 11 8 2 2" xfId="11232"/>
    <cellStyle name="Normal 10 11 8 2 2 2" xfId="23620"/>
    <cellStyle name="Normal 10 11 8 2 3" xfId="17148"/>
    <cellStyle name="Normal 10 11 8 3" xfId="7638"/>
    <cellStyle name="Normal 10 11 8 3 2" xfId="20054"/>
    <cellStyle name="Normal 10 11 8 4" xfId="14919"/>
    <cellStyle name="Normal 10 11 9" xfId="1377"/>
    <cellStyle name="Normal 10 11 9 2" xfId="4717"/>
    <cellStyle name="Normal 10 11 9 2 2" xfId="11233"/>
    <cellStyle name="Normal 10 11 9 2 2 2" xfId="23621"/>
    <cellStyle name="Normal 10 11 9 2 3" xfId="17149"/>
    <cellStyle name="Normal 10 11 9 3" xfId="7639"/>
    <cellStyle name="Normal 10 11 9 3 2" xfId="20055"/>
    <cellStyle name="Normal 10 11 9 4" xfId="14920"/>
    <cellStyle name="Normal 10 11_Alumina Prices" xfId="1378"/>
    <cellStyle name="Normal 10 12" xfId="1379"/>
    <cellStyle name="Normal 10 12 10" xfId="1380"/>
    <cellStyle name="Normal 10 12 10 2" xfId="4719"/>
    <cellStyle name="Normal 10 12 10 2 2" xfId="11235"/>
    <cellStyle name="Normal 10 12 10 2 2 2" xfId="23623"/>
    <cellStyle name="Normal 10 12 10 2 3" xfId="17151"/>
    <cellStyle name="Normal 10 12 10 3" xfId="7641"/>
    <cellStyle name="Normal 10 12 10 3 2" xfId="20057"/>
    <cellStyle name="Normal 10 12 10 4" xfId="14922"/>
    <cellStyle name="Normal 10 12 11" xfId="1381"/>
    <cellStyle name="Normal 10 12 11 2" xfId="4720"/>
    <cellStyle name="Normal 10 12 11 2 2" xfId="11236"/>
    <cellStyle name="Normal 10 12 11 2 2 2" xfId="23624"/>
    <cellStyle name="Normal 10 12 11 2 3" xfId="17152"/>
    <cellStyle name="Normal 10 12 11 3" xfId="7642"/>
    <cellStyle name="Normal 10 12 11 3 2" xfId="20058"/>
    <cellStyle name="Normal 10 12 11 4" xfId="14923"/>
    <cellStyle name="Normal 10 12 12" xfId="1382"/>
    <cellStyle name="Normal 10 12 12 2" xfId="4721"/>
    <cellStyle name="Normal 10 12 12 2 2" xfId="11237"/>
    <cellStyle name="Normal 10 12 12 2 2 2" xfId="23625"/>
    <cellStyle name="Normal 10 12 12 2 3" xfId="17153"/>
    <cellStyle name="Normal 10 12 12 3" xfId="7643"/>
    <cellStyle name="Normal 10 12 12 3 2" xfId="20059"/>
    <cellStyle name="Normal 10 12 12 4" xfId="14924"/>
    <cellStyle name="Normal 10 12 13" xfId="1383"/>
    <cellStyle name="Normal 10 12 13 2" xfId="4722"/>
    <cellStyle name="Normal 10 12 13 2 2" xfId="11238"/>
    <cellStyle name="Normal 10 12 13 2 2 2" xfId="23626"/>
    <cellStyle name="Normal 10 12 13 2 3" xfId="17154"/>
    <cellStyle name="Normal 10 12 13 3" xfId="7644"/>
    <cellStyle name="Normal 10 12 13 3 2" xfId="20060"/>
    <cellStyle name="Normal 10 12 13 4" xfId="14925"/>
    <cellStyle name="Normal 10 12 14" xfId="4718"/>
    <cellStyle name="Normal 10 12 14 2" xfId="11234"/>
    <cellStyle name="Normal 10 12 14 2 2" xfId="23622"/>
    <cellStyle name="Normal 10 12 14 3" xfId="17150"/>
    <cellStyle name="Normal 10 12 15" xfId="7640"/>
    <cellStyle name="Normal 10 12 15 2" xfId="20056"/>
    <cellStyle name="Normal 10 12 16" xfId="14921"/>
    <cellStyle name="Normal 10 12 2" xfId="1384"/>
    <cellStyle name="Normal 10 12 2 2" xfId="4723"/>
    <cellStyle name="Normal 10 12 2 2 2" xfId="10250"/>
    <cellStyle name="Normal 10 12 2 2 2 2" xfId="22651"/>
    <cellStyle name="Normal 10 12 2 2 3" xfId="17155"/>
    <cellStyle name="Normal 10 12 2 3" xfId="10545"/>
    <cellStyle name="Normal 10 12 2 3 2" xfId="22946"/>
    <cellStyle name="Normal 10 12 2 4" xfId="7645"/>
    <cellStyle name="Normal 10 12 2 4 2" xfId="20061"/>
    <cellStyle name="Normal 10 12 2 5" xfId="14926"/>
    <cellStyle name="Normal 10 12 2_LNG &amp; LPG rework" xfId="30189"/>
    <cellStyle name="Normal 10 12 3" xfId="1385"/>
    <cellStyle name="Normal 10 12 3 2" xfId="4724"/>
    <cellStyle name="Normal 10 12 3 2 2" xfId="10341"/>
    <cellStyle name="Normal 10 12 3 2 2 2" xfId="22742"/>
    <cellStyle name="Normal 10 12 3 2 3" xfId="17156"/>
    <cellStyle name="Normal 10 12 3 3" xfId="10732"/>
    <cellStyle name="Normal 10 12 3 3 2" xfId="23133"/>
    <cellStyle name="Normal 10 12 3 4" xfId="7646"/>
    <cellStyle name="Normal 10 12 3 4 2" xfId="20062"/>
    <cellStyle name="Normal 10 12 3 5" xfId="14927"/>
    <cellStyle name="Normal 10 12 3_LNG &amp; LPG rework" xfId="30190"/>
    <cellStyle name="Normal 10 12 4" xfId="1386"/>
    <cellStyle name="Normal 10 12 4 2" xfId="4725"/>
    <cellStyle name="Normal 10 12 4 2 2" xfId="11239"/>
    <cellStyle name="Normal 10 12 4 2 2 2" xfId="23627"/>
    <cellStyle name="Normal 10 12 4 2 3" xfId="17157"/>
    <cellStyle name="Normal 10 12 4 3" xfId="7647"/>
    <cellStyle name="Normal 10 12 4 3 2" xfId="20063"/>
    <cellStyle name="Normal 10 12 4 4" xfId="14928"/>
    <cellStyle name="Normal 10 12 5" xfId="1387"/>
    <cellStyle name="Normal 10 12 5 2" xfId="4726"/>
    <cellStyle name="Normal 10 12 5 2 2" xfId="11240"/>
    <cellStyle name="Normal 10 12 5 2 2 2" xfId="23628"/>
    <cellStyle name="Normal 10 12 5 2 3" xfId="17158"/>
    <cellStyle name="Normal 10 12 5 3" xfId="7648"/>
    <cellStyle name="Normal 10 12 5 3 2" xfId="20064"/>
    <cellStyle name="Normal 10 12 5 4" xfId="14929"/>
    <cellStyle name="Normal 10 12 6" xfId="1388"/>
    <cellStyle name="Normal 10 12 6 2" xfId="4727"/>
    <cellStyle name="Normal 10 12 6 2 2" xfId="11241"/>
    <cellStyle name="Normal 10 12 6 2 2 2" xfId="23629"/>
    <cellStyle name="Normal 10 12 6 2 3" xfId="17159"/>
    <cellStyle name="Normal 10 12 6 3" xfId="7649"/>
    <cellStyle name="Normal 10 12 6 3 2" xfId="20065"/>
    <cellStyle name="Normal 10 12 6 4" xfId="14930"/>
    <cellStyle name="Normal 10 12 7" xfId="1389"/>
    <cellStyle name="Normal 10 12 7 2" xfId="4728"/>
    <cellStyle name="Normal 10 12 7 2 2" xfId="11242"/>
    <cellStyle name="Normal 10 12 7 2 2 2" xfId="23630"/>
    <cellStyle name="Normal 10 12 7 2 3" xfId="17160"/>
    <cellStyle name="Normal 10 12 7 3" xfId="7650"/>
    <cellStyle name="Normal 10 12 7 3 2" xfId="20066"/>
    <cellStyle name="Normal 10 12 7 4" xfId="14931"/>
    <cellStyle name="Normal 10 12 8" xfId="1390"/>
    <cellStyle name="Normal 10 12 8 2" xfId="4729"/>
    <cellStyle name="Normal 10 12 8 2 2" xfId="11243"/>
    <cellStyle name="Normal 10 12 8 2 2 2" xfId="23631"/>
    <cellStyle name="Normal 10 12 8 2 3" xfId="17161"/>
    <cellStyle name="Normal 10 12 8 3" xfId="7651"/>
    <cellStyle name="Normal 10 12 8 3 2" xfId="20067"/>
    <cellStyle name="Normal 10 12 8 4" xfId="14932"/>
    <cellStyle name="Normal 10 12 9" xfId="1391"/>
    <cellStyle name="Normal 10 12 9 2" xfId="4730"/>
    <cellStyle name="Normal 10 12 9 2 2" xfId="11244"/>
    <cellStyle name="Normal 10 12 9 2 2 2" xfId="23632"/>
    <cellStyle name="Normal 10 12 9 2 3" xfId="17162"/>
    <cellStyle name="Normal 10 12 9 3" xfId="7652"/>
    <cellStyle name="Normal 10 12 9 3 2" xfId="20068"/>
    <cellStyle name="Normal 10 12 9 4" xfId="14933"/>
    <cellStyle name="Normal 10 12_Alumina Prices" xfId="1392"/>
    <cellStyle name="Normal 10 13" xfId="1393"/>
    <cellStyle name="Normal 10 13 10" xfId="1394"/>
    <cellStyle name="Normal 10 13 10 2" xfId="4732"/>
    <cellStyle name="Normal 10 13 10 2 2" xfId="11246"/>
    <cellStyle name="Normal 10 13 10 2 2 2" xfId="23634"/>
    <cellStyle name="Normal 10 13 10 2 3" xfId="17164"/>
    <cellStyle name="Normal 10 13 10 3" xfId="7654"/>
    <cellStyle name="Normal 10 13 10 3 2" xfId="20070"/>
    <cellStyle name="Normal 10 13 10 4" xfId="14935"/>
    <cellStyle name="Normal 10 13 11" xfId="1395"/>
    <cellStyle name="Normal 10 13 11 2" xfId="4733"/>
    <cellStyle name="Normal 10 13 11 2 2" xfId="11247"/>
    <cellStyle name="Normal 10 13 11 2 2 2" xfId="23635"/>
    <cellStyle name="Normal 10 13 11 2 3" xfId="17165"/>
    <cellStyle name="Normal 10 13 11 3" xfId="7655"/>
    <cellStyle name="Normal 10 13 11 3 2" xfId="20071"/>
    <cellStyle name="Normal 10 13 11 4" xfId="14936"/>
    <cellStyle name="Normal 10 13 12" xfId="1396"/>
    <cellStyle name="Normal 10 13 12 2" xfId="4734"/>
    <cellStyle name="Normal 10 13 12 2 2" xfId="11248"/>
    <cellStyle name="Normal 10 13 12 2 2 2" xfId="23636"/>
    <cellStyle name="Normal 10 13 12 2 3" xfId="17166"/>
    <cellStyle name="Normal 10 13 12 3" xfId="7656"/>
    <cellStyle name="Normal 10 13 12 3 2" xfId="20072"/>
    <cellStyle name="Normal 10 13 12 4" xfId="14937"/>
    <cellStyle name="Normal 10 13 13" xfId="4731"/>
    <cellStyle name="Normal 10 13 13 2" xfId="11245"/>
    <cellStyle name="Normal 10 13 13 2 2" xfId="23633"/>
    <cellStyle name="Normal 10 13 13 3" xfId="17163"/>
    <cellStyle name="Normal 10 13 14" xfId="7653"/>
    <cellStyle name="Normal 10 13 14 2" xfId="20069"/>
    <cellStyle name="Normal 10 13 15" xfId="14934"/>
    <cellStyle name="Normal 10 13 2" xfId="1397"/>
    <cellStyle name="Normal 10 13 2 2" xfId="4735"/>
    <cellStyle name="Normal 10 13 2 2 2" xfId="10254"/>
    <cellStyle name="Normal 10 13 2 2 2 2" xfId="22655"/>
    <cellStyle name="Normal 10 13 2 2 3" xfId="17167"/>
    <cellStyle name="Normal 10 13 2 3" xfId="10549"/>
    <cellStyle name="Normal 10 13 2 3 2" xfId="22950"/>
    <cellStyle name="Normal 10 13 2 4" xfId="7657"/>
    <cellStyle name="Normal 10 13 2 4 2" xfId="20073"/>
    <cellStyle name="Normal 10 13 2 5" xfId="14938"/>
    <cellStyle name="Normal 10 13 2_LNG &amp; LPG rework" xfId="30191"/>
    <cellStyle name="Normal 10 13 3" xfId="1398"/>
    <cellStyle name="Normal 10 13 3 2" xfId="4736"/>
    <cellStyle name="Normal 10 13 3 2 2" xfId="10345"/>
    <cellStyle name="Normal 10 13 3 2 2 2" xfId="22746"/>
    <cellStyle name="Normal 10 13 3 2 3" xfId="17168"/>
    <cellStyle name="Normal 10 13 3 3" xfId="10736"/>
    <cellStyle name="Normal 10 13 3 3 2" xfId="23137"/>
    <cellStyle name="Normal 10 13 3 4" xfId="7658"/>
    <cellStyle name="Normal 10 13 3 4 2" xfId="20074"/>
    <cellStyle name="Normal 10 13 3 5" xfId="14939"/>
    <cellStyle name="Normal 10 13 3_LNG &amp; LPG rework" xfId="30192"/>
    <cellStyle name="Normal 10 13 4" xfId="1399"/>
    <cellStyle name="Normal 10 13 4 2" xfId="4737"/>
    <cellStyle name="Normal 10 13 4 2 2" xfId="11249"/>
    <cellStyle name="Normal 10 13 4 2 2 2" xfId="23637"/>
    <cellStyle name="Normal 10 13 4 2 3" xfId="17169"/>
    <cellStyle name="Normal 10 13 4 3" xfId="7659"/>
    <cellStyle name="Normal 10 13 4 3 2" xfId="20075"/>
    <cellStyle name="Normal 10 13 4 4" xfId="14940"/>
    <cellStyle name="Normal 10 13 5" xfId="1400"/>
    <cellStyle name="Normal 10 13 5 2" xfId="4738"/>
    <cellStyle name="Normal 10 13 5 2 2" xfId="11250"/>
    <cellStyle name="Normal 10 13 5 2 2 2" xfId="23638"/>
    <cellStyle name="Normal 10 13 5 2 3" xfId="17170"/>
    <cellStyle name="Normal 10 13 5 3" xfId="7660"/>
    <cellStyle name="Normal 10 13 5 3 2" xfId="20076"/>
    <cellStyle name="Normal 10 13 5 4" xfId="14941"/>
    <cellStyle name="Normal 10 13 6" xfId="1401"/>
    <cellStyle name="Normal 10 13 6 2" xfId="4739"/>
    <cellStyle name="Normal 10 13 6 2 2" xfId="11251"/>
    <cellStyle name="Normal 10 13 6 2 2 2" xfId="23639"/>
    <cellStyle name="Normal 10 13 6 2 3" xfId="17171"/>
    <cellStyle name="Normal 10 13 6 3" xfId="7661"/>
    <cellStyle name="Normal 10 13 6 3 2" xfId="20077"/>
    <cellStyle name="Normal 10 13 6 4" xfId="14942"/>
    <cellStyle name="Normal 10 13 7" xfId="1402"/>
    <cellStyle name="Normal 10 13 7 2" xfId="4740"/>
    <cellStyle name="Normal 10 13 7 2 2" xfId="11252"/>
    <cellStyle name="Normal 10 13 7 2 2 2" xfId="23640"/>
    <cellStyle name="Normal 10 13 7 2 3" xfId="17172"/>
    <cellStyle name="Normal 10 13 7 3" xfId="7662"/>
    <cellStyle name="Normal 10 13 7 3 2" xfId="20078"/>
    <cellStyle name="Normal 10 13 7 4" xfId="14943"/>
    <cellStyle name="Normal 10 13 8" xfId="1403"/>
    <cellStyle name="Normal 10 13 8 2" xfId="4741"/>
    <cellStyle name="Normal 10 13 8 2 2" xfId="11253"/>
    <cellStyle name="Normal 10 13 8 2 2 2" xfId="23641"/>
    <cellStyle name="Normal 10 13 8 2 3" xfId="17173"/>
    <cellStyle name="Normal 10 13 8 3" xfId="7663"/>
    <cellStyle name="Normal 10 13 8 3 2" xfId="20079"/>
    <cellStyle name="Normal 10 13 8 4" xfId="14944"/>
    <cellStyle name="Normal 10 13 9" xfId="1404"/>
    <cellStyle name="Normal 10 13 9 2" xfId="4742"/>
    <cellStyle name="Normal 10 13 9 2 2" xfId="11254"/>
    <cellStyle name="Normal 10 13 9 2 2 2" xfId="23642"/>
    <cellStyle name="Normal 10 13 9 2 3" xfId="17174"/>
    <cellStyle name="Normal 10 13 9 3" xfId="7664"/>
    <cellStyle name="Normal 10 13 9 3 2" xfId="20080"/>
    <cellStyle name="Normal 10 13 9 4" xfId="14945"/>
    <cellStyle name="Normal 10 13_Alumina Prices" xfId="1405"/>
    <cellStyle name="Normal 10 14" xfId="1406"/>
    <cellStyle name="Normal 10 14 10" xfId="1407"/>
    <cellStyle name="Normal 10 14 10 2" xfId="4744"/>
    <cellStyle name="Normal 10 14 10 2 2" xfId="11256"/>
    <cellStyle name="Normal 10 14 10 2 2 2" xfId="23644"/>
    <cellStyle name="Normal 10 14 10 2 3" xfId="17176"/>
    <cellStyle name="Normal 10 14 10 3" xfId="7666"/>
    <cellStyle name="Normal 10 14 10 3 2" xfId="20082"/>
    <cellStyle name="Normal 10 14 10 4" xfId="14947"/>
    <cellStyle name="Normal 10 14 11" xfId="1408"/>
    <cellStyle name="Normal 10 14 11 2" xfId="4745"/>
    <cellStyle name="Normal 10 14 11 2 2" xfId="11257"/>
    <cellStyle name="Normal 10 14 11 2 2 2" xfId="23645"/>
    <cellStyle name="Normal 10 14 11 2 3" xfId="17177"/>
    <cellStyle name="Normal 10 14 11 3" xfId="7667"/>
    <cellStyle name="Normal 10 14 11 3 2" xfId="20083"/>
    <cellStyle name="Normal 10 14 11 4" xfId="14948"/>
    <cellStyle name="Normal 10 14 12" xfId="1409"/>
    <cellStyle name="Normal 10 14 12 2" xfId="4746"/>
    <cellStyle name="Normal 10 14 12 2 2" xfId="11258"/>
    <cellStyle name="Normal 10 14 12 2 2 2" xfId="23646"/>
    <cellStyle name="Normal 10 14 12 2 3" xfId="17178"/>
    <cellStyle name="Normal 10 14 12 3" xfId="7668"/>
    <cellStyle name="Normal 10 14 12 3 2" xfId="20084"/>
    <cellStyle name="Normal 10 14 12 4" xfId="14949"/>
    <cellStyle name="Normal 10 14 13" xfId="4743"/>
    <cellStyle name="Normal 10 14 13 2" xfId="11255"/>
    <cellStyle name="Normal 10 14 13 2 2" xfId="23643"/>
    <cellStyle name="Normal 10 14 13 3" xfId="17175"/>
    <cellStyle name="Normal 10 14 14" xfId="7665"/>
    <cellStyle name="Normal 10 14 14 2" xfId="20081"/>
    <cellStyle name="Normal 10 14 15" xfId="14946"/>
    <cellStyle name="Normal 10 14 2" xfId="1410"/>
    <cellStyle name="Normal 10 14 2 2" xfId="4747"/>
    <cellStyle name="Normal 10 14 2 2 2" xfId="10258"/>
    <cellStyle name="Normal 10 14 2 2 2 2" xfId="22659"/>
    <cellStyle name="Normal 10 14 2 2 3" xfId="17179"/>
    <cellStyle name="Normal 10 14 2 3" xfId="10553"/>
    <cellStyle name="Normal 10 14 2 3 2" xfId="22954"/>
    <cellStyle name="Normal 10 14 2 4" xfId="7669"/>
    <cellStyle name="Normal 10 14 2 4 2" xfId="20085"/>
    <cellStyle name="Normal 10 14 2 5" xfId="14950"/>
    <cellStyle name="Normal 10 14 2_LNG &amp; LPG rework" xfId="30193"/>
    <cellStyle name="Normal 10 14 3" xfId="1411"/>
    <cellStyle name="Normal 10 14 3 2" xfId="4748"/>
    <cellStyle name="Normal 10 14 3 2 2" xfId="10349"/>
    <cellStyle name="Normal 10 14 3 2 2 2" xfId="22750"/>
    <cellStyle name="Normal 10 14 3 2 3" xfId="17180"/>
    <cellStyle name="Normal 10 14 3 3" xfId="10740"/>
    <cellStyle name="Normal 10 14 3 3 2" xfId="23141"/>
    <cellStyle name="Normal 10 14 3 4" xfId="7670"/>
    <cellStyle name="Normal 10 14 3 4 2" xfId="20086"/>
    <cellStyle name="Normal 10 14 3 5" xfId="14951"/>
    <cellStyle name="Normal 10 14 3_LNG &amp; LPG rework" xfId="30194"/>
    <cellStyle name="Normal 10 14 4" xfId="1412"/>
    <cellStyle name="Normal 10 14 4 2" xfId="4749"/>
    <cellStyle name="Normal 10 14 4 2 2" xfId="11259"/>
    <cellStyle name="Normal 10 14 4 2 2 2" xfId="23647"/>
    <cellStyle name="Normal 10 14 4 2 3" xfId="17181"/>
    <cellStyle name="Normal 10 14 4 3" xfId="7671"/>
    <cellStyle name="Normal 10 14 4 3 2" xfId="20087"/>
    <cellStyle name="Normal 10 14 4 4" xfId="14952"/>
    <cellStyle name="Normal 10 14 5" xfId="1413"/>
    <cellStyle name="Normal 10 14 5 2" xfId="4750"/>
    <cellStyle name="Normal 10 14 5 2 2" xfId="11260"/>
    <cellStyle name="Normal 10 14 5 2 2 2" xfId="23648"/>
    <cellStyle name="Normal 10 14 5 2 3" xfId="17182"/>
    <cellStyle name="Normal 10 14 5 3" xfId="7672"/>
    <cellStyle name="Normal 10 14 5 3 2" xfId="20088"/>
    <cellStyle name="Normal 10 14 5 4" xfId="14953"/>
    <cellStyle name="Normal 10 14 6" xfId="1414"/>
    <cellStyle name="Normal 10 14 6 2" xfId="4751"/>
    <cellStyle name="Normal 10 14 6 2 2" xfId="11261"/>
    <cellStyle name="Normal 10 14 6 2 2 2" xfId="23649"/>
    <cellStyle name="Normal 10 14 6 2 3" xfId="17183"/>
    <cellStyle name="Normal 10 14 6 3" xfId="7673"/>
    <cellStyle name="Normal 10 14 6 3 2" xfId="20089"/>
    <cellStyle name="Normal 10 14 6 4" xfId="14954"/>
    <cellStyle name="Normal 10 14 7" xfId="1415"/>
    <cellStyle name="Normal 10 14 7 2" xfId="4752"/>
    <cellStyle name="Normal 10 14 7 2 2" xfId="11262"/>
    <cellStyle name="Normal 10 14 7 2 2 2" xfId="23650"/>
    <cellStyle name="Normal 10 14 7 2 3" xfId="17184"/>
    <cellStyle name="Normal 10 14 7 3" xfId="7674"/>
    <cellStyle name="Normal 10 14 7 3 2" xfId="20090"/>
    <cellStyle name="Normal 10 14 7 4" xfId="14955"/>
    <cellStyle name="Normal 10 14 8" xfId="1416"/>
    <cellStyle name="Normal 10 14 8 2" xfId="4753"/>
    <cellStyle name="Normal 10 14 8 2 2" xfId="11263"/>
    <cellStyle name="Normal 10 14 8 2 2 2" xfId="23651"/>
    <cellStyle name="Normal 10 14 8 2 3" xfId="17185"/>
    <cellStyle name="Normal 10 14 8 3" xfId="7675"/>
    <cellStyle name="Normal 10 14 8 3 2" xfId="20091"/>
    <cellStyle name="Normal 10 14 8 4" xfId="14956"/>
    <cellStyle name="Normal 10 14 9" xfId="1417"/>
    <cellStyle name="Normal 10 14 9 2" xfId="4754"/>
    <cellStyle name="Normal 10 14 9 2 2" xfId="11264"/>
    <cellStyle name="Normal 10 14 9 2 2 2" xfId="23652"/>
    <cellStyle name="Normal 10 14 9 2 3" xfId="17186"/>
    <cellStyle name="Normal 10 14 9 3" xfId="7676"/>
    <cellStyle name="Normal 10 14 9 3 2" xfId="20092"/>
    <cellStyle name="Normal 10 14 9 4" xfId="14957"/>
    <cellStyle name="Normal 10 14_Alumina Prices" xfId="1418"/>
    <cellStyle name="Normal 10 15" xfId="1419"/>
    <cellStyle name="Normal 10 15 10" xfId="1420"/>
    <cellStyle name="Normal 10 15 10 2" xfId="4755"/>
    <cellStyle name="Normal 10 15 10 2 2" xfId="11265"/>
    <cellStyle name="Normal 10 15 10 2 2 2" xfId="23653"/>
    <cellStyle name="Normal 10 15 10 2 3" xfId="17187"/>
    <cellStyle name="Normal 10 15 10 3" xfId="7677"/>
    <cellStyle name="Normal 10 15 10 3 2" xfId="20093"/>
    <cellStyle name="Normal 10 15 10 4" xfId="14958"/>
    <cellStyle name="Normal 10 15 11" xfId="1421"/>
    <cellStyle name="Normal 10 15 11 2" xfId="4756"/>
    <cellStyle name="Normal 10 15 11 2 2" xfId="11266"/>
    <cellStyle name="Normal 10 15 11 2 2 2" xfId="23654"/>
    <cellStyle name="Normal 10 15 11 2 3" xfId="17188"/>
    <cellStyle name="Normal 10 15 11 3" xfId="7678"/>
    <cellStyle name="Normal 10 15 11 3 2" xfId="20094"/>
    <cellStyle name="Normal 10 15 11 4" xfId="14959"/>
    <cellStyle name="Normal 10 15 12" xfId="3598"/>
    <cellStyle name="Normal 10 15 12 2" xfId="28299"/>
    <cellStyle name="Normal 10 15 12 3" xfId="27623"/>
    <cellStyle name="Normal 10 15 13" xfId="28185"/>
    <cellStyle name="Normal 10 15 14" xfId="27510"/>
    <cellStyle name="Normal 10 15 2" xfId="1422"/>
    <cellStyle name="Normal 10 15 2 2" xfId="4757"/>
    <cellStyle name="Normal 10 15 2 2 2" xfId="10262"/>
    <cellStyle name="Normal 10 15 2 2 2 2" xfId="22663"/>
    <cellStyle name="Normal 10 15 2 2 3" xfId="17189"/>
    <cellStyle name="Normal 10 15 2 3" xfId="10557"/>
    <cellStyle name="Normal 10 15 2 3 2" xfId="22958"/>
    <cellStyle name="Normal 10 15 2 4" xfId="7679"/>
    <cellStyle name="Normal 10 15 2 4 2" xfId="20095"/>
    <cellStyle name="Normal 10 15 2 5" xfId="14960"/>
    <cellStyle name="Normal 10 15 2_LNG &amp; LPG rework" xfId="30195"/>
    <cellStyle name="Normal 10 15 3" xfId="1423"/>
    <cellStyle name="Normal 10 15 3 2" xfId="4758"/>
    <cellStyle name="Normal 10 15 3 2 2" xfId="10353"/>
    <cellStyle name="Normal 10 15 3 2 2 2" xfId="22754"/>
    <cellStyle name="Normal 10 15 3 2 3" xfId="17190"/>
    <cellStyle name="Normal 10 15 3 3" xfId="10744"/>
    <cellStyle name="Normal 10 15 3 3 2" xfId="23145"/>
    <cellStyle name="Normal 10 15 3 4" xfId="7680"/>
    <cellStyle name="Normal 10 15 3 4 2" xfId="20096"/>
    <cellStyle name="Normal 10 15 3 5" xfId="14961"/>
    <cellStyle name="Normal 10 15 3_LNG &amp; LPG rework" xfId="30196"/>
    <cellStyle name="Normal 10 15 4" xfId="1424"/>
    <cellStyle name="Normal 10 15 4 2" xfId="4759"/>
    <cellStyle name="Normal 10 15 4 2 2" xfId="11267"/>
    <cellStyle name="Normal 10 15 4 2 2 2" xfId="23655"/>
    <cellStyle name="Normal 10 15 4 2 3" xfId="17191"/>
    <cellStyle name="Normal 10 15 4 3" xfId="7681"/>
    <cellStyle name="Normal 10 15 4 3 2" xfId="20097"/>
    <cellStyle name="Normal 10 15 4 4" xfId="14962"/>
    <cellStyle name="Normal 10 15 5" xfId="1425"/>
    <cellStyle name="Normal 10 15 5 2" xfId="4760"/>
    <cellStyle name="Normal 10 15 5 2 2" xfId="11268"/>
    <cellStyle name="Normal 10 15 5 2 2 2" xfId="23656"/>
    <cellStyle name="Normal 10 15 5 2 3" xfId="17192"/>
    <cellStyle name="Normal 10 15 5 3" xfId="7682"/>
    <cellStyle name="Normal 10 15 5 3 2" xfId="20098"/>
    <cellStyle name="Normal 10 15 5 4" xfId="14963"/>
    <cellStyle name="Normal 10 15 6" xfId="1426"/>
    <cellStyle name="Normal 10 15 6 2" xfId="4761"/>
    <cellStyle name="Normal 10 15 6 2 2" xfId="11269"/>
    <cellStyle name="Normal 10 15 6 2 2 2" xfId="23657"/>
    <cellStyle name="Normal 10 15 6 2 3" xfId="17193"/>
    <cellStyle name="Normal 10 15 6 3" xfId="7683"/>
    <cellStyle name="Normal 10 15 6 3 2" xfId="20099"/>
    <cellStyle name="Normal 10 15 6 4" xfId="14964"/>
    <cellStyle name="Normal 10 15 7" xfId="1427"/>
    <cellStyle name="Normal 10 15 7 2" xfId="4762"/>
    <cellStyle name="Normal 10 15 7 2 2" xfId="11270"/>
    <cellStyle name="Normal 10 15 7 2 2 2" xfId="23658"/>
    <cellStyle name="Normal 10 15 7 2 3" xfId="17194"/>
    <cellStyle name="Normal 10 15 7 3" xfId="7684"/>
    <cellStyle name="Normal 10 15 7 3 2" xfId="20100"/>
    <cellStyle name="Normal 10 15 7 4" xfId="14965"/>
    <cellStyle name="Normal 10 15 8" xfId="1428"/>
    <cellStyle name="Normal 10 15 8 2" xfId="4763"/>
    <cellStyle name="Normal 10 15 8 2 2" xfId="11271"/>
    <cellStyle name="Normal 10 15 8 2 2 2" xfId="23659"/>
    <cellStyle name="Normal 10 15 8 2 3" xfId="17195"/>
    <cellStyle name="Normal 10 15 8 3" xfId="7685"/>
    <cellStyle name="Normal 10 15 8 3 2" xfId="20101"/>
    <cellStyle name="Normal 10 15 8 4" xfId="14966"/>
    <cellStyle name="Normal 10 15 9" xfId="1429"/>
    <cellStyle name="Normal 10 15 9 2" xfId="4764"/>
    <cellStyle name="Normal 10 15 9 2 2" xfId="11272"/>
    <cellStyle name="Normal 10 15 9 2 2 2" xfId="23660"/>
    <cellStyle name="Normal 10 15 9 2 3" xfId="17196"/>
    <cellStyle name="Normal 10 15 9 3" xfId="7686"/>
    <cellStyle name="Normal 10 15 9 3 2" xfId="20102"/>
    <cellStyle name="Normal 10 15 9 4" xfId="14967"/>
    <cellStyle name="Normal 10 15_Alumina Prices" xfId="1430"/>
    <cellStyle name="Normal 10 16" xfId="1431"/>
    <cellStyle name="Normal 10 16 10" xfId="1432"/>
    <cellStyle name="Normal 10 16 10 2" xfId="4766"/>
    <cellStyle name="Normal 10 16 10 2 2" xfId="11274"/>
    <cellStyle name="Normal 10 16 10 2 2 2" xfId="23662"/>
    <cellStyle name="Normal 10 16 10 2 3" xfId="17198"/>
    <cellStyle name="Normal 10 16 10 3" xfId="7688"/>
    <cellStyle name="Normal 10 16 10 3 2" xfId="20104"/>
    <cellStyle name="Normal 10 16 10 4" xfId="14969"/>
    <cellStyle name="Normal 10 16 11" xfId="4765"/>
    <cellStyle name="Normal 10 16 11 2" xfId="11273"/>
    <cellStyle name="Normal 10 16 11 2 2" xfId="23661"/>
    <cellStyle name="Normal 10 16 11 3" xfId="17197"/>
    <cellStyle name="Normal 10 16 12" xfId="7687"/>
    <cellStyle name="Normal 10 16 12 2" xfId="20103"/>
    <cellStyle name="Normal 10 16 13" xfId="14968"/>
    <cellStyle name="Normal 10 16 2" xfId="1433"/>
    <cellStyle name="Normal 10 16 2 2" xfId="4767"/>
    <cellStyle name="Normal 10 16 2 2 2" xfId="10266"/>
    <cellStyle name="Normal 10 16 2 2 2 2" xfId="22667"/>
    <cellStyle name="Normal 10 16 2 2 3" xfId="17199"/>
    <cellStyle name="Normal 10 16 2 3" xfId="10561"/>
    <cellStyle name="Normal 10 16 2 3 2" xfId="22962"/>
    <cellStyle name="Normal 10 16 2 4" xfId="7689"/>
    <cellStyle name="Normal 10 16 2 4 2" xfId="20105"/>
    <cellStyle name="Normal 10 16 2 5" xfId="14970"/>
    <cellStyle name="Normal 10 16 2_LNG &amp; LPG rework" xfId="30197"/>
    <cellStyle name="Normal 10 16 3" xfId="1434"/>
    <cellStyle name="Normal 10 16 3 2" xfId="4768"/>
    <cellStyle name="Normal 10 16 3 2 2" xfId="10357"/>
    <cellStyle name="Normal 10 16 3 2 2 2" xfId="22758"/>
    <cellStyle name="Normal 10 16 3 2 3" xfId="17200"/>
    <cellStyle name="Normal 10 16 3 3" xfId="10748"/>
    <cellStyle name="Normal 10 16 3 3 2" xfId="23149"/>
    <cellStyle name="Normal 10 16 3 4" xfId="7690"/>
    <cellStyle name="Normal 10 16 3 4 2" xfId="20106"/>
    <cellStyle name="Normal 10 16 3 5" xfId="14971"/>
    <cellStyle name="Normal 10 16 3_LNG &amp; LPG rework" xfId="30181"/>
    <cellStyle name="Normal 10 16 4" xfId="1435"/>
    <cellStyle name="Normal 10 16 4 2" xfId="4769"/>
    <cellStyle name="Normal 10 16 4 2 2" xfId="11275"/>
    <cellStyle name="Normal 10 16 4 2 2 2" xfId="23663"/>
    <cellStyle name="Normal 10 16 4 2 3" xfId="17201"/>
    <cellStyle name="Normal 10 16 4 3" xfId="7691"/>
    <cellStyle name="Normal 10 16 4 3 2" xfId="20107"/>
    <cellStyle name="Normal 10 16 4 4" xfId="14972"/>
    <cellStyle name="Normal 10 16 5" xfId="1436"/>
    <cellStyle name="Normal 10 16 5 2" xfId="4770"/>
    <cellStyle name="Normal 10 16 5 2 2" xfId="11276"/>
    <cellStyle name="Normal 10 16 5 2 2 2" xfId="23664"/>
    <cellStyle name="Normal 10 16 5 2 3" xfId="17202"/>
    <cellStyle name="Normal 10 16 5 3" xfId="7692"/>
    <cellStyle name="Normal 10 16 5 3 2" xfId="20108"/>
    <cellStyle name="Normal 10 16 5 4" xfId="14973"/>
    <cellStyle name="Normal 10 16 6" xfId="1437"/>
    <cellStyle name="Normal 10 16 6 2" xfId="4771"/>
    <cellStyle name="Normal 10 16 6 2 2" xfId="11277"/>
    <cellStyle name="Normal 10 16 6 2 2 2" xfId="23665"/>
    <cellStyle name="Normal 10 16 6 2 3" xfId="17203"/>
    <cellStyle name="Normal 10 16 6 3" xfId="7693"/>
    <cellStyle name="Normal 10 16 6 3 2" xfId="20109"/>
    <cellStyle name="Normal 10 16 6 4" xfId="14974"/>
    <cellStyle name="Normal 10 16 7" xfId="1438"/>
    <cellStyle name="Normal 10 16 7 2" xfId="4772"/>
    <cellStyle name="Normal 10 16 7 2 2" xfId="11278"/>
    <cellStyle name="Normal 10 16 7 2 2 2" xfId="23666"/>
    <cellStyle name="Normal 10 16 7 2 3" xfId="17204"/>
    <cellStyle name="Normal 10 16 7 3" xfId="7694"/>
    <cellStyle name="Normal 10 16 7 3 2" xfId="20110"/>
    <cellStyle name="Normal 10 16 7 4" xfId="14975"/>
    <cellStyle name="Normal 10 16 8" xfId="1439"/>
    <cellStyle name="Normal 10 16 8 2" xfId="4773"/>
    <cellStyle name="Normal 10 16 8 2 2" xfId="11279"/>
    <cellStyle name="Normal 10 16 8 2 2 2" xfId="23667"/>
    <cellStyle name="Normal 10 16 8 2 3" xfId="17205"/>
    <cellStyle name="Normal 10 16 8 3" xfId="7695"/>
    <cellStyle name="Normal 10 16 8 3 2" xfId="20111"/>
    <cellStyle name="Normal 10 16 8 4" xfId="14976"/>
    <cellStyle name="Normal 10 16 9" xfId="1440"/>
    <cellStyle name="Normal 10 16 9 2" xfId="4774"/>
    <cellStyle name="Normal 10 16 9 2 2" xfId="11280"/>
    <cellStyle name="Normal 10 16 9 2 2 2" xfId="23668"/>
    <cellStyle name="Normal 10 16 9 2 3" xfId="17206"/>
    <cellStyle name="Normal 10 16 9 3" xfId="7696"/>
    <cellStyle name="Normal 10 16 9 3 2" xfId="20112"/>
    <cellStyle name="Normal 10 16 9 4" xfId="14977"/>
    <cellStyle name="Normal 10 16_Alumina Prices" xfId="1441"/>
    <cellStyle name="Normal 10 17" xfId="1442"/>
    <cellStyle name="Normal 10 17 10" xfId="4775"/>
    <cellStyle name="Normal 10 17 10 2" xfId="11281"/>
    <cellStyle name="Normal 10 17 10 2 2" xfId="23669"/>
    <cellStyle name="Normal 10 17 10 3" xfId="17207"/>
    <cellStyle name="Normal 10 17 11" xfId="7697"/>
    <cellStyle name="Normal 10 17 11 2" xfId="20113"/>
    <cellStyle name="Normal 10 17 12" xfId="14978"/>
    <cellStyle name="Normal 10 17 2" xfId="1443"/>
    <cellStyle name="Normal 10 17 2 2" xfId="4776"/>
    <cellStyle name="Normal 10 17 2 2 2" xfId="10274"/>
    <cellStyle name="Normal 10 17 2 2 2 2" xfId="22675"/>
    <cellStyle name="Normal 10 17 2 2 3" xfId="17208"/>
    <cellStyle name="Normal 10 17 2 3" xfId="10569"/>
    <cellStyle name="Normal 10 17 2 3 2" xfId="22970"/>
    <cellStyle name="Normal 10 17 2 4" xfId="7698"/>
    <cellStyle name="Normal 10 17 2 4 2" xfId="20114"/>
    <cellStyle name="Normal 10 17 2 5" xfId="14979"/>
    <cellStyle name="Normal 10 17 2_LNG &amp; LPG rework" xfId="30180"/>
    <cellStyle name="Normal 10 17 3" xfId="1444"/>
    <cellStyle name="Normal 10 17 3 2" xfId="4777"/>
    <cellStyle name="Normal 10 17 3 2 2" xfId="10365"/>
    <cellStyle name="Normal 10 17 3 2 2 2" xfId="22766"/>
    <cellStyle name="Normal 10 17 3 2 3" xfId="17209"/>
    <cellStyle name="Normal 10 17 3 3" xfId="10756"/>
    <cellStyle name="Normal 10 17 3 3 2" xfId="23157"/>
    <cellStyle name="Normal 10 17 3 4" xfId="7699"/>
    <cellStyle name="Normal 10 17 3 4 2" xfId="20115"/>
    <cellStyle name="Normal 10 17 3 5" xfId="14980"/>
    <cellStyle name="Normal 10 17 3_LNG &amp; LPG rework" xfId="30179"/>
    <cellStyle name="Normal 10 17 4" xfId="1445"/>
    <cellStyle name="Normal 10 17 4 2" xfId="4778"/>
    <cellStyle name="Normal 10 17 4 2 2" xfId="11282"/>
    <cellStyle name="Normal 10 17 4 2 2 2" xfId="23670"/>
    <cellStyle name="Normal 10 17 4 2 3" xfId="17210"/>
    <cellStyle name="Normal 10 17 4 3" xfId="7700"/>
    <cellStyle name="Normal 10 17 4 3 2" xfId="20116"/>
    <cellStyle name="Normal 10 17 4 4" xfId="14981"/>
    <cellStyle name="Normal 10 17 5" xfId="1446"/>
    <cellStyle name="Normal 10 17 5 2" xfId="4779"/>
    <cellStyle name="Normal 10 17 5 2 2" xfId="11283"/>
    <cellStyle name="Normal 10 17 5 2 2 2" xfId="23671"/>
    <cellStyle name="Normal 10 17 5 2 3" xfId="17211"/>
    <cellStyle name="Normal 10 17 5 3" xfId="7701"/>
    <cellStyle name="Normal 10 17 5 3 2" xfId="20117"/>
    <cellStyle name="Normal 10 17 5 4" xfId="14982"/>
    <cellStyle name="Normal 10 17 6" xfId="1447"/>
    <cellStyle name="Normal 10 17 6 2" xfId="4780"/>
    <cellStyle name="Normal 10 17 6 2 2" xfId="11284"/>
    <cellStyle name="Normal 10 17 6 2 2 2" xfId="23672"/>
    <cellStyle name="Normal 10 17 6 2 3" xfId="17212"/>
    <cellStyle name="Normal 10 17 6 3" xfId="7702"/>
    <cellStyle name="Normal 10 17 6 3 2" xfId="20118"/>
    <cellStyle name="Normal 10 17 6 4" xfId="14983"/>
    <cellStyle name="Normal 10 17 7" xfId="1448"/>
    <cellStyle name="Normal 10 17 7 2" xfId="4781"/>
    <cellStyle name="Normal 10 17 7 2 2" xfId="11285"/>
    <cellStyle name="Normal 10 17 7 2 2 2" xfId="23673"/>
    <cellStyle name="Normal 10 17 7 2 3" xfId="17213"/>
    <cellStyle name="Normal 10 17 7 3" xfId="7703"/>
    <cellStyle name="Normal 10 17 7 3 2" xfId="20119"/>
    <cellStyle name="Normal 10 17 7 4" xfId="14984"/>
    <cellStyle name="Normal 10 17 8" xfId="1449"/>
    <cellStyle name="Normal 10 17 8 2" xfId="4782"/>
    <cellStyle name="Normal 10 17 8 2 2" xfId="11286"/>
    <cellStyle name="Normal 10 17 8 2 2 2" xfId="23674"/>
    <cellStyle name="Normal 10 17 8 2 3" xfId="17214"/>
    <cellStyle name="Normal 10 17 8 3" xfId="7704"/>
    <cellStyle name="Normal 10 17 8 3 2" xfId="20120"/>
    <cellStyle name="Normal 10 17 8 4" xfId="14985"/>
    <cellStyle name="Normal 10 17 9" xfId="1450"/>
    <cellStyle name="Normal 10 17 9 2" xfId="4783"/>
    <cellStyle name="Normal 10 17 9 2 2" xfId="11287"/>
    <cellStyle name="Normal 10 17 9 2 2 2" xfId="23675"/>
    <cellStyle name="Normal 10 17 9 2 3" xfId="17215"/>
    <cellStyle name="Normal 10 17 9 3" xfId="7705"/>
    <cellStyle name="Normal 10 17 9 3 2" xfId="20121"/>
    <cellStyle name="Normal 10 17 9 4" xfId="14986"/>
    <cellStyle name="Normal 10 17_Alumina Prices" xfId="1451"/>
    <cellStyle name="Normal 10 18" xfId="1452"/>
    <cellStyle name="Normal 10 18 2" xfId="1453"/>
    <cellStyle name="Normal 10 18 2 2" xfId="4784"/>
    <cellStyle name="Normal 10 18 2 2 2" xfId="10279"/>
    <cellStyle name="Normal 10 18 2 2 2 2" xfId="22680"/>
    <cellStyle name="Normal 10 18 2 2 3" xfId="17216"/>
    <cellStyle name="Normal 10 18 2 3" xfId="10574"/>
    <cellStyle name="Normal 10 18 2 3 2" xfId="22975"/>
    <cellStyle name="Normal 10 18 2 4" xfId="7706"/>
    <cellStyle name="Normal 10 18 2 4 2" xfId="20122"/>
    <cellStyle name="Normal 10 18 2 5" xfId="14987"/>
    <cellStyle name="Normal 10 18 2_LNG &amp; LPG rework" xfId="30178"/>
    <cellStyle name="Normal 10 18 3" xfId="1454"/>
    <cellStyle name="Normal 10 18 3 2" xfId="4785"/>
    <cellStyle name="Normal 10 18 3 2 2" xfId="10370"/>
    <cellStyle name="Normal 10 18 3 2 2 2" xfId="22771"/>
    <cellStyle name="Normal 10 18 3 2 3" xfId="17217"/>
    <cellStyle name="Normal 10 18 3 3" xfId="10761"/>
    <cellStyle name="Normal 10 18 3 3 2" xfId="23162"/>
    <cellStyle name="Normal 10 18 3 4" xfId="7707"/>
    <cellStyle name="Normal 10 18 3 4 2" xfId="20123"/>
    <cellStyle name="Normal 10 18 3 5" xfId="14988"/>
    <cellStyle name="Normal 10 18 3_LNG &amp; LPG rework" xfId="30177"/>
    <cellStyle name="Normal 10 18 4" xfId="1455"/>
    <cellStyle name="Normal 10 18 4 2" xfId="4786"/>
    <cellStyle name="Normal 10 18 4 2 2" xfId="11288"/>
    <cellStyle name="Normal 10 18 4 2 2 2" xfId="23676"/>
    <cellStyle name="Normal 10 18 4 2 3" xfId="17218"/>
    <cellStyle name="Normal 10 18 4 3" xfId="7708"/>
    <cellStyle name="Normal 10 18 4 3 2" xfId="20124"/>
    <cellStyle name="Normal 10 18 4 4" xfId="14989"/>
    <cellStyle name="Normal 10 18 5" xfId="1456"/>
    <cellStyle name="Normal 10 18 5 2" xfId="4787"/>
    <cellStyle name="Normal 10 18 5 2 2" xfId="11289"/>
    <cellStyle name="Normal 10 18 5 2 2 2" xfId="23677"/>
    <cellStyle name="Normal 10 18 5 2 3" xfId="17219"/>
    <cellStyle name="Normal 10 18 5 3" xfId="7709"/>
    <cellStyle name="Normal 10 18 5 3 2" xfId="20125"/>
    <cellStyle name="Normal 10 18 5 4" xfId="14990"/>
    <cellStyle name="Normal 10 18 6" xfId="1457"/>
    <cellStyle name="Normal 10 18 6 2" xfId="4788"/>
    <cellStyle name="Normal 10 18 6 2 2" xfId="11290"/>
    <cellStyle name="Normal 10 18 6 2 2 2" xfId="23678"/>
    <cellStyle name="Normal 10 18 6 2 3" xfId="17220"/>
    <cellStyle name="Normal 10 18 6 3" xfId="7710"/>
    <cellStyle name="Normal 10 18 6 3 2" xfId="20126"/>
    <cellStyle name="Normal 10 18 6 4" xfId="14991"/>
    <cellStyle name="Normal 10 18 7" xfId="1458"/>
    <cellStyle name="Normal 10 18 7 2" xfId="4789"/>
    <cellStyle name="Normal 10 18 7 2 2" xfId="11291"/>
    <cellStyle name="Normal 10 18 7 2 2 2" xfId="23679"/>
    <cellStyle name="Normal 10 18 7 2 3" xfId="17221"/>
    <cellStyle name="Normal 10 18 7 3" xfId="7711"/>
    <cellStyle name="Normal 10 18 7 3 2" xfId="20127"/>
    <cellStyle name="Normal 10 18 7 4" xfId="14992"/>
    <cellStyle name="Normal 10 18 8" xfId="1459"/>
    <cellStyle name="Normal 10 18 8 2" xfId="4790"/>
    <cellStyle name="Normal 10 18 8 2 2" xfId="11292"/>
    <cellStyle name="Normal 10 18 8 2 2 2" xfId="23680"/>
    <cellStyle name="Normal 10 18 8 2 3" xfId="17222"/>
    <cellStyle name="Normal 10 18 8 3" xfId="7712"/>
    <cellStyle name="Normal 10 18 8 3 2" xfId="20128"/>
    <cellStyle name="Normal 10 18 8 4" xfId="14993"/>
    <cellStyle name="Normal 10 18 9" xfId="1460"/>
    <cellStyle name="Normal 10 18 9 2" xfId="4791"/>
    <cellStyle name="Normal 10 18 9 2 2" xfId="11293"/>
    <cellStyle name="Normal 10 18 9 2 2 2" xfId="23681"/>
    <cellStyle name="Normal 10 18 9 2 3" xfId="17223"/>
    <cellStyle name="Normal 10 18 9 3" xfId="7713"/>
    <cellStyle name="Normal 10 18 9 3 2" xfId="20129"/>
    <cellStyle name="Normal 10 18 9 4" xfId="14994"/>
    <cellStyle name="Normal 10 18_Alumina Prices" xfId="1461"/>
    <cellStyle name="Normal 10 19" xfId="1462"/>
    <cellStyle name="Normal 10 19 2" xfId="1463"/>
    <cellStyle name="Normal 10 19 2 2" xfId="4792"/>
    <cellStyle name="Normal 10 19 2 2 2" xfId="10296"/>
    <cellStyle name="Normal 10 19 2 2 2 2" xfId="22697"/>
    <cellStyle name="Normal 10 19 2 2 3" xfId="17224"/>
    <cellStyle name="Normal 10 19 2 3" xfId="10675"/>
    <cellStyle name="Normal 10 19 2 3 2" xfId="23076"/>
    <cellStyle name="Normal 10 19 2 4" xfId="7714"/>
    <cellStyle name="Normal 10 19 2 4 2" xfId="20130"/>
    <cellStyle name="Normal 10 19 2 5" xfId="14995"/>
    <cellStyle name="Normal 10 19 2_LNG &amp; LPG rework" xfId="30198"/>
    <cellStyle name="Normal 10 19 3" xfId="3517"/>
    <cellStyle name="Normal 10 19 3 2" xfId="6378"/>
    <cellStyle name="Normal 10 19 3 2 2" xfId="10471"/>
    <cellStyle name="Normal 10 19 3 2 2 2" xfId="22872"/>
    <cellStyle name="Normal 10 19 3 2 3" xfId="18808"/>
    <cellStyle name="Normal 10 19 3 3" xfId="10864"/>
    <cellStyle name="Normal 10 19 3 3 2" xfId="23265"/>
    <cellStyle name="Normal 10 19 3 4" xfId="9303"/>
    <cellStyle name="Normal 10 19 3 4 2" xfId="21713"/>
    <cellStyle name="Normal 10 19 3 5" xfId="16578"/>
    <cellStyle name="Normal 10 19 3_LNG &amp; LPG rework" xfId="30199"/>
    <cellStyle name="Normal 10 19 4" xfId="10212"/>
    <cellStyle name="Normal 10 19 4 2" xfId="22613"/>
    <cellStyle name="Normal 10 19 5" xfId="10495"/>
    <cellStyle name="Normal 10 19 5 2" xfId="22896"/>
    <cellStyle name="Normal 10 19 6" xfId="26021"/>
    <cellStyle name="Normal 10 19 7" xfId="26335"/>
    <cellStyle name="Normal 10 19_Historic Nickel Prices" xfId="1464"/>
    <cellStyle name="Normal 10 2" xfId="137"/>
    <cellStyle name="Normal 10 2 10" xfId="1465"/>
    <cellStyle name="Normal 10 2 10 2" xfId="4793"/>
    <cellStyle name="Normal 10 2 10 2 2" xfId="11294"/>
    <cellStyle name="Normal 10 2 10 2 2 2" xfId="23682"/>
    <cellStyle name="Normal 10 2 10 2 3" xfId="17225"/>
    <cellStyle name="Normal 10 2 10 3" xfId="7715"/>
    <cellStyle name="Normal 10 2 10 3 2" xfId="20131"/>
    <cellStyle name="Normal 10 2 10 4" xfId="14996"/>
    <cellStyle name="Normal 10 2 11" xfId="1466"/>
    <cellStyle name="Normal 10 2 11 2" xfId="4794"/>
    <cellStyle name="Normal 10 2 11 2 2" xfId="11295"/>
    <cellStyle name="Normal 10 2 11 2 2 2" xfId="23683"/>
    <cellStyle name="Normal 10 2 11 2 3" xfId="17226"/>
    <cellStyle name="Normal 10 2 11 3" xfId="7716"/>
    <cellStyle name="Normal 10 2 11 3 2" xfId="20132"/>
    <cellStyle name="Normal 10 2 11 4" xfId="14997"/>
    <cellStyle name="Normal 10 2 12" xfId="1467"/>
    <cellStyle name="Normal 10 2 12 2" xfId="4795"/>
    <cellStyle name="Normal 10 2 12 2 2" xfId="11296"/>
    <cellStyle name="Normal 10 2 12 2 2 2" xfId="23684"/>
    <cellStyle name="Normal 10 2 12 2 3" xfId="17227"/>
    <cellStyle name="Normal 10 2 12 3" xfId="7717"/>
    <cellStyle name="Normal 10 2 12 3 2" xfId="20133"/>
    <cellStyle name="Normal 10 2 12 4" xfId="14998"/>
    <cellStyle name="Normal 10 2 13" xfId="1468"/>
    <cellStyle name="Normal 10 2 13 2" xfId="4796"/>
    <cellStyle name="Normal 10 2 13 2 2" xfId="11297"/>
    <cellStyle name="Normal 10 2 13 2 2 2" xfId="23685"/>
    <cellStyle name="Normal 10 2 13 2 3" xfId="17228"/>
    <cellStyle name="Normal 10 2 13 3" xfId="7718"/>
    <cellStyle name="Normal 10 2 13 3 2" xfId="20134"/>
    <cellStyle name="Normal 10 2 13 4" xfId="14999"/>
    <cellStyle name="Normal 10 2 14" xfId="1469"/>
    <cellStyle name="Normal 10 2 14 2" xfId="4797"/>
    <cellStyle name="Normal 10 2 14 2 2" xfId="11298"/>
    <cellStyle name="Normal 10 2 14 2 2 2" xfId="23686"/>
    <cellStyle name="Normal 10 2 14 2 3" xfId="17229"/>
    <cellStyle name="Normal 10 2 14 3" xfId="7719"/>
    <cellStyle name="Normal 10 2 14 3 2" xfId="20135"/>
    <cellStyle name="Normal 10 2 14 4" xfId="15000"/>
    <cellStyle name="Normal 10 2 15" xfId="1470"/>
    <cellStyle name="Normal 10 2 15 2" xfId="4798"/>
    <cellStyle name="Normal 10 2 15 2 2" xfId="11299"/>
    <cellStyle name="Normal 10 2 15 2 2 2" xfId="23687"/>
    <cellStyle name="Normal 10 2 15 2 3" xfId="17230"/>
    <cellStyle name="Normal 10 2 15 3" xfId="7720"/>
    <cellStyle name="Normal 10 2 15 3 2" xfId="20136"/>
    <cellStyle name="Normal 10 2 15 4" xfId="15001"/>
    <cellStyle name="Normal 10 2 16" xfId="1471"/>
    <cellStyle name="Normal 10 2 16 2" xfId="4799"/>
    <cellStyle name="Normal 10 2 16 2 2" xfId="11300"/>
    <cellStyle name="Normal 10 2 16 2 2 2" xfId="23688"/>
    <cellStyle name="Normal 10 2 16 2 3" xfId="17231"/>
    <cellStyle name="Normal 10 2 16 3" xfId="7721"/>
    <cellStyle name="Normal 10 2 16 3 2" xfId="20137"/>
    <cellStyle name="Normal 10 2 16 4" xfId="15002"/>
    <cellStyle name="Normal 10 2 17" xfId="1472"/>
    <cellStyle name="Normal 10 2 17 2" xfId="4800"/>
    <cellStyle name="Normal 10 2 17 2 2" xfId="11301"/>
    <cellStyle name="Normal 10 2 17 2 2 2" xfId="23689"/>
    <cellStyle name="Normal 10 2 17 2 3" xfId="17232"/>
    <cellStyle name="Normal 10 2 17 3" xfId="7722"/>
    <cellStyle name="Normal 10 2 17 3 2" xfId="20138"/>
    <cellStyle name="Normal 10 2 17 4" xfId="15003"/>
    <cellStyle name="Normal 10 2 18" xfId="1473"/>
    <cellStyle name="Normal 10 2 18 2" xfId="4801"/>
    <cellStyle name="Normal 10 2 18 2 2" xfId="11302"/>
    <cellStyle name="Normal 10 2 18 2 2 2" xfId="23690"/>
    <cellStyle name="Normal 10 2 18 2 3" xfId="17233"/>
    <cellStyle name="Normal 10 2 18 3" xfId="7723"/>
    <cellStyle name="Normal 10 2 18 3 2" xfId="20139"/>
    <cellStyle name="Normal 10 2 18 4" xfId="15004"/>
    <cellStyle name="Normal 10 2 19" xfId="1474"/>
    <cellStyle name="Normal 10 2 19 2" xfId="4802"/>
    <cellStyle name="Normal 10 2 19 2 2" xfId="11303"/>
    <cellStyle name="Normal 10 2 19 2 2 2" xfId="23691"/>
    <cellStyle name="Normal 10 2 19 2 3" xfId="17234"/>
    <cellStyle name="Normal 10 2 19 3" xfId="7724"/>
    <cellStyle name="Normal 10 2 19 3 2" xfId="20140"/>
    <cellStyle name="Normal 10 2 19 4" xfId="15005"/>
    <cellStyle name="Normal 10 2 2" xfId="181"/>
    <cellStyle name="Normal 10 2 2 10" xfId="4398"/>
    <cellStyle name="Normal 10 2 2 10 2" xfId="11012"/>
    <cellStyle name="Normal 10 2 2 10 2 2" xfId="23400"/>
    <cellStyle name="Normal 10 2 2 10 3" xfId="16835"/>
    <cellStyle name="Normal 10 2 2 11" xfId="7321"/>
    <cellStyle name="Normal 10 2 2 11 2" xfId="19741"/>
    <cellStyle name="Normal 10 2 2 12" xfId="13934"/>
    <cellStyle name="Normal 10 2 2 13" xfId="13577"/>
    <cellStyle name="Normal 10 2 2 2" xfId="272"/>
    <cellStyle name="Normal 10 2 2 2 2" xfId="648"/>
    <cellStyle name="Normal 10 2 2 2 2 2" xfId="1476"/>
    <cellStyle name="Normal 10 2 2 2 2 2 2" xfId="6785"/>
    <cellStyle name="Normal 10 2 2 2 2 2 2 2" xfId="12944"/>
    <cellStyle name="Normal 10 2 2 2 2 2 2 2 2" xfId="25331"/>
    <cellStyle name="Normal 10 2 2 2 2 2 2 3" xfId="19211"/>
    <cellStyle name="Normal 10 2 2 2 2 2 3" xfId="9713"/>
    <cellStyle name="Normal 10 2 2 2 2 2 3 2" xfId="22116"/>
    <cellStyle name="Normal 10 2 2 2 2 2 4" xfId="15007"/>
    <cellStyle name="Normal 10 2 2 2 2 3" xfId="4804"/>
    <cellStyle name="Normal 10 2 2 2 2 3 2" xfId="10612"/>
    <cellStyle name="Normal 10 2 2 2 2 3 2 2" xfId="23013"/>
    <cellStyle name="Normal 10 2 2 2 2 3 3" xfId="17236"/>
    <cellStyle name="Normal 10 2 2 2 2 4" xfId="7726"/>
    <cellStyle name="Normal 10 2 2 2 2 4 2" xfId="20142"/>
    <cellStyle name="Normal 10 2 2 2 2 5" xfId="14378"/>
    <cellStyle name="Normal 10 2 2 2 2 6" xfId="13843"/>
    <cellStyle name="Normal 10 2 2 2 2_LNG &amp; LPG rework" xfId="30200"/>
    <cellStyle name="Normal 10 2 2 2 3" xfId="1477"/>
    <cellStyle name="Normal 10 2 2 2 3 2" xfId="4805"/>
    <cellStyle name="Normal 10 2 2 2 3 2 2" xfId="10408"/>
    <cellStyle name="Normal 10 2 2 2 3 2 2 2" xfId="22809"/>
    <cellStyle name="Normal 10 2 2 2 3 2 3" xfId="17237"/>
    <cellStyle name="Normal 10 2 2 2 3 3" xfId="10799"/>
    <cellStyle name="Normal 10 2 2 2 3 3 2" xfId="23200"/>
    <cellStyle name="Normal 10 2 2 2 3 4" xfId="7727"/>
    <cellStyle name="Normal 10 2 2 2 3 4 2" xfId="20143"/>
    <cellStyle name="Normal 10 2 2 2 3 5" xfId="15008"/>
    <cellStyle name="Normal 10 2 2 2 3_LNG &amp; LPG rework" xfId="30176"/>
    <cellStyle name="Normal 10 2 2 2 4" xfId="1478"/>
    <cellStyle name="Normal 10 2 2 2 4 2" xfId="4806"/>
    <cellStyle name="Normal 10 2 2 2 4 2 2" xfId="11305"/>
    <cellStyle name="Normal 10 2 2 2 4 2 2 2" xfId="23693"/>
    <cellStyle name="Normal 10 2 2 2 4 2 3" xfId="17238"/>
    <cellStyle name="Normal 10 2 2 2 4 3" xfId="7728"/>
    <cellStyle name="Normal 10 2 2 2 4 3 2" xfId="20144"/>
    <cellStyle name="Normal 10 2 2 2 4 4" xfId="15009"/>
    <cellStyle name="Normal 10 2 2 2 5" xfId="1475"/>
    <cellStyle name="Normal 10 2 2 2 5 2" xfId="6784"/>
    <cellStyle name="Normal 10 2 2 2 5 2 2" xfId="12943"/>
    <cellStyle name="Normal 10 2 2 2 5 2 2 2" xfId="25330"/>
    <cellStyle name="Normal 10 2 2 2 5 2 3" xfId="19210"/>
    <cellStyle name="Normal 10 2 2 2 5 3" xfId="9712"/>
    <cellStyle name="Normal 10 2 2 2 5 3 2" xfId="22115"/>
    <cellStyle name="Normal 10 2 2 2 5 4" xfId="15006"/>
    <cellStyle name="Normal 10 2 2 2 6" xfId="4803"/>
    <cellStyle name="Normal 10 2 2 2 6 2" xfId="11304"/>
    <cellStyle name="Normal 10 2 2 2 6 2 2" xfId="23692"/>
    <cellStyle name="Normal 10 2 2 2 6 3" xfId="17235"/>
    <cellStyle name="Normal 10 2 2 2 7" xfId="7725"/>
    <cellStyle name="Normal 10 2 2 2 7 2" xfId="20141"/>
    <cellStyle name="Normal 10 2 2 2 8" xfId="14023"/>
    <cellStyle name="Normal 10 2 2 2 9" xfId="13665"/>
    <cellStyle name="Normal 10 2 2 2_Alumina Prices" xfId="1479"/>
    <cellStyle name="Normal 10 2 2 3" xfId="362"/>
    <cellStyle name="Normal 10 2 2 3 2" xfId="736"/>
    <cellStyle name="Normal 10 2 2 3 2 2" xfId="4122"/>
    <cellStyle name="Normal 10 2 2 3 2 2 2" xfId="7186"/>
    <cellStyle name="Normal 10 2 2 3 2 2 2 2" xfId="13344"/>
    <cellStyle name="Normal 10 2 2 3 2 2 2 2 2" xfId="25731"/>
    <cellStyle name="Normal 10 2 2 3 2 2 2 3" xfId="19611"/>
    <cellStyle name="Normal 10 2 2 3 2 2 3" xfId="10113"/>
    <cellStyle name="Normal 10 2 2 3 2 2 3 2" xfId="22516"/>
    <cellStyle name="Normal 10 2 2 3 2 2 4" xfId="16693"/>
    <cellStyle name="Normal 10 2 2 3 2 3" xfId="6497"/>
    <cellStyle name="Normal 10 2 2 3 2 3 2" xfId="12656"/>
    <cellStyle name="Normal 10 2 2 3 2 3 2 2" xfId="25043"/>
    <cellStyle name="Normal 10 2 2 3 2 3 3" xfId="18923"/>
    <cellStyle name="Normal 10 2 2 3 2 4" xfId="9425"/>
    <cellStyle name="Normal 10 2 2 3 2 4 2" xfId="21828"/>
    <cellStyle name="Normal 10 2 2 3 2 5" xfId="14466"/>
    <cellStyle name="Normal 10 2 2 3 3" xfId="1480"/>
    <cellStyle name="Normal 10 2 2 3 3 2" xfId="6786"/>
    <cellStyle name="Normal 10 2 2 3 3 2 2" xfId="12945"/>
    <cellStyle name="Normal 10 2 2 3 3 2 2 2" xfId="25332"/>
    <cellStyle name="Normal 10 2 2 3 3 2 3" xfId="19212"/>
    <cellStyle name="Normal 10 2 2 3 3 3" xfId="9714"/>
    <cellStyle name="Normal 10 2 2 3 3 3 2" xfId="22117"/>
    <cellStyle name="Normal 10 2 2 3 3 4" xfId="15010"/>
    <cellStyle name="Normal 10 2 2 3 4" xfId="4807"/>
    <cellStyle name="Normal 10 2 2 3 4 2" xfId="11306"/>
    <cellStyle name="Normal 10 2 2 3 4 2 2" xfId="23694"/>
    <cellStyle name="Normal 10 2 2 3 4 3" xfId="17239"/>
    <cellStyle name="Normal 10 2 2 3 5" xfId="7729"/>
    <cellStyle name="Normal 10 2 2 3 5 2" xfId="20145"/>
    <cellStyle name="Normal 10 2 2 3 6" xfId="14111"/>
    <cellStyle name="Normal 10 2 2 3 7" xfId="13755"/>
    <cellStyle name="Normal 10 2 2 3_LNG &amp; LPG rework" xfId="30175"/>
    <cellStyle name="Normal 10 2 2 4" xfId="450"/>
    <cellStyle name="Normal 10 2 2 4 2" xfId="824"/>
    <cellStyle name="Normal 10 2 2 4 2 2" xfId="4208"/>
    <cellStyle name="Normal 10 2 2 4 2 2 2" xfId="7268"/>
    <cellStyle name="Normal 10 2 2 4 2 2 2 2" xfId="13426"/>
    <cellStyle name="Normal 10 2 2 4 2 2 2 2 2" xfId="25813"/>
    <cellStyle name="Normal 10 2 2 4 2 2 2 3" xfId="19693"/>
    <cellStyle name="Normal 10 2 2 4 2 2 3" xfId="10195"/>
    <cellStyle name="Normal 10 2 2 4 2 2 3 2" xfId="22598"/>
    <cellStyle name="Normal 10 2 2 4 2 2 4" xfId="16779"/>
    <cellStyle name="Normal 10 2 2 4 2 3" xfId="6583"/>
    <cellStyle name="Normal 10 2 2 4 2 3 2" xfId="12742"/>
    <cellStyle name="Normal 10 2 2 4 2 3 2 2" xfId="25129"/>
    <cellStyle name="Normal 10 2 2 4 2 3 3" xfId="19009"/>
    <cellStyle name="Normal 10 2 2 4 2 4" xfId="9511"/>
    <cellStyle name="Normal 10 2 2 4 2 4 2" xfId="21914"/>
    <cellStyle name="Normal 10 2 2 4 2 5" xfId="14554"/>
    <cellStyle name="Normal 10 2 2 4 3" xfId="1481"/>
    <cellStyle name="Normal 10 2 2 4 3 2" xfId="6787"/>
    <cellStyle name="Normal 10 2 2 4 3 2 2" xfId="12946"/>
    <cellStyle name="Normal 10 2 2 4 3 2 2 2" xfId="25333"/>
    <cellStyle name="Normal 10 2 2 4 3 2 3" xfId="19213"/>
    <cellStyle name="Normal 10 2 2 4 3 3" xfId="9715"/>
    <cellStyle name="Normal 10 2 2 4 3 3 2" xfId="22118"/>
    <cellStyle name="Normal 10 2 2 4 3 4" xfId="15011"/>
    <cellStyle name="Normal 10 2 2 4 4" xfId="4808"/>
    <cellStyle name="Normal 10 2 2 4 4 2" xfId="11307"/>
    <cellStyle name="Normal 10 2 2 4 4 2 2" xfId="23695"/>
    <cellStyle name="Normal 10 2 2 4 4 3" xfId="17240"/>
    <cellStyle name="Normal 10 2 2 4 5" xfId="7730"/>
    <cellStyle name="Normal 10 2 2 4 5 2" xfId="20146"/>
    <cellStyle name="Normal 10 2 2 4 6" xfId="14199"/>
    <cellStyle name="Normal 10 2 2 4_LNG &amp; LPG rework" xfId="30201"/>
    <cellStyle name="Normal 10 2 2 5" xfId="559"/>
    <cellStyle name="Normal 10 2 2 5 2" xfId="1482"/>
    <cellStyle name="Normal 10 2 2 5 2 2" xfId="6788"/>
    <cellStyle name="Normal 10 2 2 5 2 2 2" xfId="12947"/>
    <cellStyle name="Normal 10 2 2 5 2 2 2 2" xfId="25334"/>
    <cellStyle name="Normal 10 2 2 5 2 2 3" xfId="19214"/>
    <cellStyle name="Normal 10 2 2 5 2 3" xfId="9716"/>
    <cellStyle name="Normal 10 2 2 5 2 3 2" xfId="22119"/>
    <cellStyle name="Normal 10 2 2 5 2 4" xfId="15012"/>
    <cellStyle name="Normal 10 2 2 5 3" xfId="4809"/>
    <cellStyle name="Normal 10 2 2 5 3 2" xfId="10955"/>
    <cellStyle name="Normal 10 2 2 5 3 2 2" xfId="23356"/>
    <cellStyle name="Normal 10 2 2 5 3 3" xfId="17241"/>
    <cellStyle name="Normal 10 2 2 5 4" xfId="7731"/>
    <cellStyle name="Normal 10 2 2 5 4 2" xfId="20147"/>
    <cellStyle name="Normal 10 2 2 5 5" xfId="14290"/>
    <cellStyle name="Normal 10 2 2 5_LNG &amp; LPG rework" xfId="30202"/>
    <cellStyle name="Normal 10 2 2 6" xfId="1483"/>
    <cellStyle name="Normal 10 2 2 6 2" xfId="4810"/>
    <cellStyle name="Normal 10 2 2 6 2 2" xfId="11308"/>
    <cellStyle name="Normal 10 2 2 6 2 2 2" xfId="23696"/>
    <cellStyle name="Normal 10 2 2 6 2 3" xfId="17242"/>
    <cellStyle name="Normal 10 2 2 6 3" xfId="7732"/>
    <cellStyle name="Normal 10 2 2 6 3 2" xfId="20148"/>
    <cellStyle name="Normal 10 2 2 6 4" xfId="15013"/>
    <cellStyle name="Normal 10 2 2 7" xfId="1484"/>
    <cellStyle name="Normal 10 2 2 7 2" xfId="4811"/>
    <cellStyle name="Normal 10 2 2 7 2 2" xfId="11309"/>
    <cellStyle name="Normal 10 2 2 7 2 2 2" xfId="23697"/>
    <cellStyle name="Normal 10 2 2 7 2 3" xfId="17243"/>
    <cellStyle name="Normal 10 2 2 7 3" xfId="7733"/>
    <cellStyle name="Normal 10 2 2 7 3 2" xfId="20149"/>
    <cellStyle name="Normal 10 2 2 7 4" xfId="15014"/>
    <cellStyle name="Normal 10 2 2 8" xfId="1485"/>
    <cellStyle name="Normal 10 2 2 8 2" xfId="4812"/>
    <cellStyle name="Normal 10 2 2 8 2 2" xfId="11310"/>
    <cellStyle name="Normal 10 2 2 8 2 2 2" xfId="23698"/>
    <cellStyle name="Normal 10 2 2 8 2 3" xfId="17244"/>
    <cellStyle name="Normal 10 2 2 8 3" xfId="7734"/>
    <cellStyle name="Normal 10 2 2 8 3 2" xfId="20150"/>
    <cellStyle name="Normal 10 2 2 8 4" xfId="15015"/>
    <cellStyle name="Normal 10 2 2 9" xfId="941"/>
    <cellStyle name="Normal 10 2 2 9 2" xfId="6620"/>
    <cellStyle name="Normal 10 2 2 9 2 2" xfId="12779"/>
    <cellStyle name="Normal 10 2 2 9 2 2 2" xfId="25166"/>
    <cellStyle name="Normal 10 2 2 9 2 3" xfId="19046"/>
    <cellStyle name="Normal 10 2 2 9 3" xfId="9548"/>
    <cellStyle name="Normal 10 2 2 9 3 2" xfId="21951"/>
    <cellStyle name="Normal 10 2 2 9 4" xfId="14606"/>
    <cellStyle name="Normal 10 2 2_Alumina Prices" xfId="1486"/>
    <cellStyle name="Normal 10 2 20" xfId="1487"/>
    <cellStyle name="Normal 10 2 20 2" xfId="4813"/>
    <cellStyle name="Normal 10 2 20 2 2" xfId="11311"/>
    <cellStyle name="Normal 10 2 20 2 2 2" xfId="23699"/>
    <cellStyle name="Normal 10 2 20 2 3" xfId="17245"/>
    <cellStyle name="Normal 10 2 20 3" xfId="7735"/>
    <cellStyle name="Normal 10 2 20 3 2" xfId="20151"/>
    <cellStyle name="Normal 10 2 20 4" xfId="15016"/>
    <cellStyle name="Normal 10 2 21" xfId="1488"/>
    <cellStyle name="Normal 10 2 21 2" xfId="4814"/>
    <cellStyle name="Normal 10 2 21 2 2" xfId="11312"/>
    <cellStyle name="Normal 10 2 21 2 2 2" xfId="23700"/>
    <cellStyle name="Normal 10 2 21 2 3" xfId="17246"/>
    <cellStyle name="Normal 10 2 21 3" xfId="7736"/>
    <cellStyle name="Normal 10 2 21 3 2" xfId="20152"/>
    <cellStyle name="Normal 10 2 21 4" xfId="15017"/>
    <cellStyle name="Normal 10 2 22" xfId="1489"/>
    <cellStyle name="Normal 10 2 22 2" xfId="4815"/>
    <cellStyle name="Normal 10 2 22 2 2" xfId="11313"/>
    <cellStyle name="Normal 10 2 22 2 2 2" xfId="23701"/>
    <cellStyle name="Normal 10 2 22 2 3" xfId="17247"/>
    <cellStyle name="Normal 10 2 22 3" xfId="7737"/>
    <cellStyle name="Normal 10 2 22 3 2" xfId="20153"/>
    <cellStyle name="Normal 10 2 22 4" xfId="15018"/>
    <cellStyle name="Normal 10 2 23" xfId="935"/>
    <cellStyle name="Normal 10 2 23 2" xfId="4394"/>
    <cellStyle name="Normal 10 2 23 2 2" xfId="11008"/>
    <cellStyle name="Normal 10 2 23 2 2 2" xfId="23396"/>
    <cellStyle name="Normal 10 2 23 2 3" xfId="16831"/>
    <cellStyle name="Normal 10 2 23 3" xfId="7317"/>
    <cellStyle name="Normal 10 2 23 3 2" xfId="19737"/>
    <cellStyle name="Normal 10 2 23 4" xfId="14602"/>
    <cellStyle name="Normal 10 2 24" xfId="891"/>
    <cellStyle name="Normal 10 2 25" xfId="4041"/>
    <cellStyle name="Normal 10 2 26" xfId="4256"/>
    <cellStyle name="Normal 10 2 27" xfId="4251"/>
    <cellStyle name="Normal 10 2 28" xfId="4242"/>
    <cellStyle name="Normal 10 2 29" xfId="4355"/>
    <cellStyle name="Normal 10 2 3" xfId="228"/>
    <cellStyle name="Normal 10 2 3 10" xfId="13621"/>
    <cellStyle name="Normal 10 2 3 2" xfId="604"/>
    <cellStyle name="Normal 10 2 3 2 2" xfId="1491"/>
    <cellStyle name="Normal 10 2 3 2 2 2" xfId="6790"/>
    <cellStyle name="Normal 10 2 3 2 2 2 2" xfId="12949"/>
    <cellStyle name="Normal 10 2 3 2 2 2 2 2" xfId="25336"/>
    <cellStyle name="Normal 10 2 3 2 2 2 3" xfId="19216"/>
    <cellStyle name="Normal 10 2 3 2 2 3" xfId="9718"/>
    <cellStyle name="Normal 10 2 3 2 2 3 2" xfId="22121"/>
    <cellStyle name="Normal 10 2 3 2 2 4" xfId="15020"/>
    <cellStyle name="Normal 10 2 3 2 3" xfId="4817"/>
    <cellStyle name="Normal 10 2 3 2 3 2" xfId="10613"/>
    <cellStyle name="Normal 10 2 3 2 3 2 2" xfId="23014"/>
    <cellStyle name="Normal 10 2 3 2 3 3" xfId="17249"/>
    <cellStyle name="Normal 10 2 3 2 4" xfId="7739"/>
    <cellStyle name="Normal 10 2 3 2 4 2" xfId="20155"/>
    <cellStyle name="Normal 10 2 3 2 5" xfId="14334"/>
    <cellStyle name="Normal 10 2 3 2 6" xfId="13799"/>
    <cellStyle name="Normal 10 2 3 2_LNG &amp; LPG rework" xfId="30203"/>
    <cellStyle name="Normal 10 2 3 3" xfId="1492"/>
    <cellStyle name="Normal 10 2 3 3 2" xfId="4818"/>
    <cellStyle name="Normal 10 2 3 3 2 2" xfId="10409"/>
    <cellStyle name="Normal 10 2 3 3 2 2 2" xfId="22810"/>
    <cellStyle name="Normal 10 2 3 3 2 3" xfId="17250"/>
    <cellStyle name="Normal 10 2 3 3 3" xfId="10800"/>
    <cellStyle name="Normal 10 2 3 3 3 2" xfId="23201"/>
    <cellStyle name="Normal 10 2 3 3 4" xfId="7740"/>
    <cellStyle name="Normal 10 2 3 3 4 2" xfId="20156"/>
    <cellStyle name="Normal 10 2 3 3 5" xfId="15021"/>
    <cellStyle name="Normal 10 2 3 3_LNG &amp; LPG rework" xfId="30174"/>
    <cellStyle name="Normal 10 2 3 4" xfId="1493"/>
    <cellStyle name="Normal 10 2 3 4 2" xfId="4819"/>
    <cellStyle name="Normal 10 2 3 4 2 2" xfId="11315"/>
    <cellStyle name="Normal 10 2 3 4 2 2 2" xfId="23703"/>
    <cellStyle name="Normal 10 2 3 4 2 3" xfId="17251"/>
    <cellStyle name="Normal 10 2 3 4 3" xfId="7741"/>
    <cellStyle name="Normal 10 2 3 4 3 2" xfId="20157"/>
    <cellStyle name="Normal 10 2 3 4 4" xfId="15022"/>
    <cellStyle name="Normal 10 2 3 5" xfId="1494"/>
    <cellStyle name="Normal 10 2 3 5 2" xfId="4820"/>
    <cellStyle name="Normal 10 2 3 5 2 2" xfId="11316"/>
    <cellStyle name="Normal 10 2 3 5 2 2 2" xfId="23704"/>
    <cellStyle name="Normal 10 2 3 5 2 3" xfId="17252"/>
    <cellStyle name="Normal 10 2 3 5 3" xfId="7742"/>
    <cellStyle name="Normal 10 2 3 5 3 2" xfId="20158"/>
    <cellStyle name="Normal 10 2 3 5 4" xfId="15023"/>
    <cellStyle name="Normal 10 2 3 6" xfId="1490"/>
    <cellStyle name="Normal 10 2 3 6 2" xfId="6789"/>
    <cellStyle name="Normal 10 2 3 6 2 2" xfId="12948"/>
    <cellStyle name="Normal 10 2 3 6 2 2 2" xfId="25335"/>
    <cellStyle name="Normal 10 2 3 6 2 3" xfId="19215"/>
    <cellStyle name="Normal 10 2 3 6 3" xfId="9717"/>
    <cellStyle name="Normal 10 2 3 6 3 2" xfId="22120"/>
    <cellStyle name="Normal 10 2 3 6 4" xfId="15019"/>
    <cellStyle name="Normal 10 2 3 7" xfId="4816"/>
    <cellStyle name="Normal 10 2 3 7 2" xfId="11314"/>
    <cellStyle name="Normal 10 2 3 7 2 2" xfId="23702"/>
    <cellStyle name="Normal 10 2 3 7 3" xfId="17248"/>
    <cellStyle name="Normal 10 2 3 8" xfId="7738"/>
    <cellStyle name="Normal 10 2 3 8 2" xfId="20154"/>
    <cellStyle name="Normal 10 2 3 9" xfId="13979"/>
    <cellStyle name="Normal 10 2 3_Alumina Prices" xfId="1495"/>
    <cellStyle name="Normal 10 2 30" xfId="4237"/>
    <cellStyle name="Normal 10 2 31" xfId="4245"/>
    <cellStyle name="Normal 10 2 32" xfId="4369"/>
    <cellStyle name="Normal 10 2 33" xfId="4440"/>
    <cellStyle name="Normal 10 2 34" xfId="6404"/>
    <cellStyle name="Normal 10 2 35" xfId="7292"/>
    <cellStyle name="Normal 10 2 36" xfId="9279"/>
    <cellStyle name="Normal 10 2 37" xfId="7347"/>
    <cellStyle name="Normal 10 2 38" xfId="13445"/>
    <cellStyle name="Normal 10 2 39" xfId="13462"/>
    <cellStyle name="Normal 10 2 4" xfId="318"/>
    <cellStyle name="Normal 10 2 4 2" xfId="692"/>
    <cellStyle name="Normal 10 2 4 2 2" xfId="4078"/>
    <cellStyle name="Normal 10 2 4 2 2 2" xfId="6453"/>
    <cellStyle name="Normal 10 2 4 2 2 2 2" xfId="12612"/>
    <cellStyle name="Normal 10 2 4 2 2 2 2 2" xfId="24999"/>
    <cellStyle name="Normal 10 2 4 2 2 2 3" xfId="18879"/>
    <cellStyle name="Normal 10 2 4 2 2 3" xfId="9381"/>
    <cellStyle name="Normal 10 2 4 2 2 3 2" xfId="21784"/>
    <cellStyle name="Normal 10 2 4 2 2 4" xfId="16649"/>
    <cellStyle name="Normal 10 2 4 2 3" xfId="3493"/>
    <cellStyle name="Normal 10 2 4 2 4" xfId="14422"/>
    <cellStyle name="Normal 10 2 4 3" xfId="1496"/>
    <cellStyle name="Normal 10 2 4 3 2" xfId="6791"/>
    <cellStyle name="Normal 10 2 4 3 2 2" xfId="12950"/>
    <cellStyle name="Normal 10 2 4 3 2 2 2" xfId="25337"/>
    <cellStyle name="Normal 10 2 4 3 2 3" xfId="19217"/>
    <cellStyle name="Normal 10 2 4 3 3" xfId="9719"/>
    <cellStyle name="Normal 10 2 4 3 3 2" xfId="22122"/>
    <cellStyle name="Normal 10 2 4 3 4" xfId="15024"/>
    <cellStyle name="Normal 10 2 4 4" xfId="4821"/>
    <cellStyle name="Normal 10 2 4 4 2" xfId="11317"/>
    <cellStyle name="Normal 10 2 4 4 2 2" xfId="23705"/>
    <cellStyle name="Normal 10 2 4 4 3" xfId="17253"/>
    <cellStyle name="Normal 10 2 4 5" xfId="7743"/>
    <cellStyle name="Normal 10 2 4 5 2" xfId="20159"/>
    <cellStyle name="Normal 10 2 4 6" xfId="14067"/>
    <cellStyle name="Normal 10 2 4 7" xfId="13711"/>
    <cellStyle name="Normal 10 2 4_LNG &amp; LPG rework" xfId="30173"/>
    <cellStyle name="Normal 10 2 40" xfId="13452"/>
    <cellStyle name="Normal 10 2 41" xfId="13440"/>
    <cellStyle name="Normal 10 2 42" xfId="13890"/>
    <cellStyle name="Normal 10 2 43" xfId="13533"/>
    <cellStyle name="Normal 10 2 5" xfId="406"/>
    <cellStyle name="Normal 10 2 5 2" xfId="780"/>
    <cellStyle name="Normal 10 2 5 2 2" xfId="4164"/>
    <cellStyle name="Normal 10 2 5 2 2 2" xfId="7224"/>
    <cellStyle name="Normal 10 2 5 2 2 2 2" xfId="13382"/>
    <cellStyle name="Normal 10 2 5 2 2 2 2 2" xfId="25769"/>
    <cellStyle name="Normal 10 2 5 2 2 2 3" xfId="19649"/>
    <cellStyle name="Normal 10 2 5 2 2 3" xfId="10151"/>
    <cellStyle name="Normal 10 2 5 2 2 3 2" xfId="22554"/>
    <cellStyle name="Normal 10 2 5 2 2 4" xfId="16735"/>
    <cellStyle name="Normal 10 2 5 2 3" xfId="6539"/>
    <cellStyle name="Normal 10 2 5 2 3 2" xfId="12698"/>
    <cellStyle name="Normal 10 2 5 2 3 2 2" xfId="25085"/>
    <cellStyle name="Normal 10 2 5 2 3 3" xfId="18965"/>
    <cellStyle name="Normal 10 2 5 2 4" xfId="9467"/>
    <cellStyle name="Normal 10 2 5 2 4 2" xfId="21870"/>
    <cellStyle name="Normal 10 2 5 2 5" xfId="14510"/>
    <cellStyle name="Normal 10 2 5 3" xfId="1497"/>
    <cellStyle name="Normal 10 2 5 3 2" xfId="6792"/>
    <cellStyle name="Normal 10 2 5 3 2 2" xfId="12951"/>
    <cellStyle name="Normal 10 2 5 3 2 2 2" xfId="25338"/>
    <cellStyle name="Normal 10 2 5 3 2 3" xfId="19218"/>
    <cellStyle name="Normal 10 2 5 3 3" xfId="9720"/>
    <cellStyle name="Normal 10 2 5 3 3 2" xfId="22123"/>
    <cellStyle name="Normal 10 2 5 3 4" xfId="15025"/>
    <cellStyle name="Normal 10 2 5 4" xfId="4822"/>
    <cellStyle name="Normal 10 2 5 4 2" xfId="11318"/>
    <cellStyle name="Normal 10 2 5 4 2 2" xfId="23706"/>
    <cellStyle name="Normal 10 2 5 4 3" xfId="17254"/>
    <cellStyle name="Normal 10 2 5 5" xfId="7744"/>
    <cellStyle name="Normal 10 2 5 5 2" xfId="20160"/>
    <cellStyle name="Normal 10 2 5 6" xfId="14155"/>
    <cellStyle name="Normal 10 2 5_LNG &amp; LPG rework" xfId="30172"/>
    <cellStyle name="Normal 10 2 6" xfId="515"/>
    <cellStyle name="Normal 10 2 6 2" xfId="1498"/>
    <cellStyle name="Normal 10 2 6 2 2" xfId="6793"/>
    <cellStyle name="Normal 10 2 6 2 2 2" xfId="12952"/>
    <cellStyle name="Normal 10 2 6 2 2 2 2" xfId="25339"/>
    <cellStyle name="Normal 10 2 6 2 2 3" xfId="19219"/>
    <cellStyle name="Normal 10 2 6 2 3" xfId="9721"/>
    <cellStyle name="Normal 10 2 6 2 3 2" xfId="22124"/>
    <cellStyle name="Normal 10 2 6 2 4" xfId="15026"/>
    <cellStyle name="Normal 10 2 6 3" xfId="4823"/>
    <cellStyle name="Normal 10 2 6 3 2" xfId="10695"/>
    <cellStyle name="Normal 10 2 6 3 2 2" xfId="23096"/>
    <cellStyle name="Normal 10 2 6 3 3" xfId="17255"/>
    <cellStyle name="Normal 10 2 6 4" xfId="7745"/>
    <cellStyle name="Normal 10 2 6 4 2" xfId="20161"/>
    <cellStyle name="Normal 10 2 6 5" xfId="14246"/>
    <cellStyle name="Normal 10 2 6_LNG &amp; LPG rework" xfId="30083"/>
    <cellStyle name="Normal 10 2 7" xfId="1499"/>
    <cellStyle name="Normal 10 2 7 2" xfId="4824"/>
    <cellStyle name="Normal 10 2 7 2 2" xfId="10490"/>
    <cellStyle name="Normal 10 2 7 2 2 2" xfId="22891"/>
    <cellStyle name="Normal 10 2 7 2 3" xfId="17256"/>
    <cellStyle name="Normal 10 2 7 3" xfId="10911"/>
    <cellStyle name="Normal 10 2 7 3 2" xfId="23312"/>
    <cellStyle name="Normal 10 2 7 4" xfId="7746"/>
    <cellStyle name="Normal 10 2 7 4 2" xfId="20162"/>
    <cellStyle name="Normal 10 2 7 5" xfId="15027"/>
    <cellStyle name="Normal 10 2 7_LNG &amp; LPG rework" xfId="30204"/>
    <cellStyle name="Normal 10 2 8" xfId="1500"/>
    <cellStyle name="Normal 10 2 8 2" xfId="4825"/>
    <cellStyle name="Normal 10 2 8 2 2" xfId="11319"/>
    <cellStyle name="Normal 10 2 8 2 2 2" xfId="23707"/>
    <cellStyle name="Normal 10 2 8 2 3" xfId="17257"/>
    <cellStyle name="Normal 10 2 8 3" xfId="7747"/>
    <cellStyle name="Normal 10 2 8 3 2" xfId="20163"/>
    <cellStyle name="Normal 10 2 8 4" xfId="15028"/>
    <cellStyle name="Normal 10 2 9" xfId="1501"/>
    <cellStyle name="Normal 10 2 9 2" xfId="4826"/>
    <cellStyle name="Normal 10 2 9 2 2" xfId="11320"/>
    <cellStyle name="Normal 10 2 9 2 2 2" xfId="23708"/>
    <cellStyle name="Normal 10 2 9 2 3" xfId="17258"/>
    <cellStyle name="Normal 10 2 9 3" xfId="7748"/>
    <cellStyle name="Normal 10 2 9 3 2" xfId="20164"/>
    <cellStyle name="Normal 10 2 9 4" xfId="15029"/>
    <cellStyle name="Normal 10 2_Alumina - Quantity and Value" xfId="4008"/>
    <cellStyle name="Normal 10 20" xfId="1502"/>
    <cellStyle name="Normal 10 20 2" xfId="3505"/>
    <cellStyle name="Normal 10 20 2 2" xfId="6371"/>
    <cellStyle name="Normal 10 20 2 2 2" xfId="10305"/>
    <cellStyle name="Normal 10 20 2 2 2 2" xfId="22706"/>
    <cellStyle name="Normal 10 20 2 2 3" xfId="18801"/>
    <cellStyle name="Normal 10 20 2 3" xfId="10692"/>
    <cellStyle name="Normal 10 20 2 3 2" xfId="23093"/>
    <cellStyle name="Normal 10 20 2 4" xfId="9296"/>
    <cellStyle name="Normal 10 20 2 4 2" xfId="21706"/>
    <cellStyle name="Normal 10 20 2 5" xfId="16571"/>
    <cellStyle name="Normal 10 20 2_LNG &amp; LPG rework" xfId="30170"/>
    <cellStyle name="Normal 10 20 3" xfId="4827"/>
    <cellStyle name="Normal 10 20 3 2" xfId="10221"/>
    <cellStyle name="Normal 10 20 3 2 2" xfId="22622"/>
    <cellStyle name="Normal 10 20 3 3" xfId="17259"/>
    <cellStyle name="Normal 10 20 4" xfId="10507"/>
    <cellStyle name="Normal 10 20 4 2" xfId="22908"/>
    <cellStyle name="Normal 10 20 5" xfId="7749"/>
    <cellStyle name="Normal 10 20 5 2" xfId="20165"/>
    <cellStyle name="Normal 10 20 6" xfId="15030"/>
    <cellStyle name="Normal 10 20_LNG &amp; LPG rework" xfId="30171"/>
    <cellStyle name="Normal 10 21" xfId="1503"/>
    <cellStyle name="Normal 10 21 2" xfId="4828"/>
    <cellStyle name="Normal 10 21 2 2" xfId="10478"/>
    <cellStyle name="Normal 10 21 2 2 2" xfId="22879"/>
    <cellStyle name="Normal 10 21 2 3" xfId="17260"/>
    <cellStyle name="Normal 10 21 3" xfId="10875"/>
    <cellStyle name="Normal 10 21 3 2" xfId="23276"/>
    <cellStyle name="Normal 10 21 4" xfId="7750"/>
    <cellStyle name="Normal 10 21 4 2" xfId="20166"/>
    <cellStyle name="Normal 10 21 5" xfId="15031"/>
    <cellStyle name="Normal 10 21_LNG &amp; LPG rework" xfId="30205"/>
    <cellStyle name="Normal 10 22" xfId="1504"/>
    <cellStyle name="Normal 10 22 2" xfId="4829"/>
    <cellStyle name="Normal 10 22 2 2" xfId="10484"/>
    <cellStyle name="Normal 10 22 2 2 2" xfId="22885"/>
    <cellStyle name="Normal 10 22 2 3" xfId="17261"/>
    <cellStyle name="Normal 10 22 3" xfId="10883"/>
    <cellStyle name="Normal 10 22 3 2" xfId="23284"/>
    <cellStyle name="Normal 10 22 4" xfId="7751"/>
    <cellStyle name="Normal 10 22 4 2" xfId="20167"/>
    <cellStyle name="Normal 10 22 5" xfId="15032"/>
    <cellStyle name="Normal 10 22_LNG &amp; LPG rework" xfId="30169"/>
    <cellStyle name="Normal 10 23" xfId="1505"/>
    <cellStyle name="Normal 10 23 2" xfId="4830"/>
    <cellStyle name="Normal 10 23 2 2" xfId="11321"/>
    <cellStyle name="Normal 10 23 2 2 2" xfId="23709"/>
    <cellStyle name="Normal 10 23 2 3" xfId="17262"/>
    <cellStyle name="Normal 10 23 3" xfId="7752"/>
    <cellStyle name="Normal 10 23 3 2" xfId="20168"/>
    <cellStyle name="Normal 10 23 4" xfId="15033"/>
    <cellStyle name="Normal 10 24" xfId="1506"/>
    <cellStyle name="Normal 10 24 2" xfId="4831"/>
    <cellStyle name="Normal 10 24 2 2" xfId="11322"/>
    <cellStyle name="Normal 10 24 2 2 2" xfId="23710"/>
    <cellStyle name="Normal 10 24 2 3" xfId="17263"/>
    <cellStyle name="Normal 10 24 3" xfId="7753"/>
    <cellStyle name="Normal 10 24 3 2" xfId="20169"/>
    <cellStyle name="Normal 10 24 4" xfId="15034"/>
    <cellStyle name="Normal 10 25" xfId="1507"/>
    <cellStyle name="Normal 10 25 2" xfId="4832"/>
    <cellStyle name="Normal 10 25 2 2" xfId="11323"/>
    <cellStyle name="Normal 10 25 2 2 2" xfId="23711"/>
    <cellStyle name="Normal 10 25 2 3" xfId="17264"/>
    <cellStyle name="Normal 10 25 3" xfId="7754"/>
    <cellStyle name="Normal 10 25 3 2" xfId="20170"/>
    <cellStyle name="Normal 10 25 4" xfId="15035"/>
    <cellStyle name="Normal 10 26" xfId="1508"/>
    <cellStyle name="Normal 10 26 2" xfId="4833"/>
    <cellStyle name="Normal 10 26 2 2" xfId="11324"/>
    <cellStyle name="Normal 10 26 2 2 2" xfId="23712"/>
    <cellStyle name="Normal 10 26 2 3" xfId="17265"/>
    <cellStyle name="Normal 10 26 3" xfId="7755"/>
    <cellStyle name="Normal 10 26 3 2" xfId="20171"/>
    <cellStyle name="Normal 10 26 4" xfId="15036"/>
    <cellStyle name="Normal 10 26 5" xfId="26133"/>
    <cellStyle name="Normal 10 27" xfId="1509"/>
    <cellStyle name="Normal 10 27 2" xfId="4834"/>
    <cellStyle name="Normal 10 27 2 2" xfId="11325"/>
    <cellStyle name="Normal 10 27 2 2 2" xfId="23713"/>
    <cellStyle name="Normal 10 27 2 3" xfId="17266"/>
    <cellStyle name="Normal 10 27 3" xfId="7756"/>
    <cellStyle name="Normal 10 27 3 2" xfId="20172"/>
    <cellStyle name="Normal 10 27 4" xfId="15037"/>
    <cellStyle name="Normal 10 27 5" xfId="26146"/>
    <cellStyle name="Normal 10 28" xfId="1510"/>
    <cellStyle name="Normal 10 28 2" xfId="4835"/>
    <cellStyle name="Normal 10 28 2 2" xfId="11326"/>
    <cellStyle name="Normal 10 28 2 2 2" xfId="23714"/>
    <cellStyle name="Normal 10 28 2 3" xfId="17267"/>
    <cellStyle name="Normal 10 28 3" xfId="7757"/>
    <cellStyle name="Normal 10 28 3 2" xfId="20173"/>
    <cellStyle name="Normal 10 28 4" xfId="15038"/>
    <cellStyle name="Normal 10 28 5" xfId="26138"/>
    <cellStyle name="Normal 10 29" xfId="1511"/>
    <cellStyle name="Normal 10 29 2" xfId="4836"/>
    <cellStyle name="Normal 10 29 2 2" xfId="11327"/>
    <cellStyle name="Normal 10 29 2 2 2" xfId="23715"/>
    <cellStyle name="Normal 10 29 2 3" xfId="17268"/>
    <cellStyle name="Normal 10 29 3" xfId="7758"/>
    <cellStyle name="Normal 10 29 3 2" xfId="20174"/>
    <cellStyle name="Normal 10 29 4" xfId="15039"/>
    <cellStyle name="Normal 10 29 5" xfId="26139"/>
    <cellStyle name="Normal 10 3" xfId="159"/>
    <cellStyle name="Normal 10 3 10" xfId="1512"/>
    <cellStyle name="Normal 10 3 10 2" xfId="4837"/>
    <cellStyle name="Normal 10 3 10 2 2" xfId="11328"/>
    <cellStyle name="Normal 10 3 10 2 2 2" xfId="23716"/>
    <cellStyle name="Normal 10 3 10 2 3" xfId="17269"/>
    <cellStyle name="Normal 10 3 10 3" xfId="7759"/>
    <cellStyle name="Normal 10 3 10 3 2" xfId="20175"/>
    <cellStyle name="Normal 10 3 10 4" xfId="15040"/>
    <cellStyle name="Normal 10 3 11" xfId="1513"/>
    <cellStyle name="Normal 10 3 11 2" xfId="4838"/>
    <cellStyle name="Normal 10 3 11 2 2" xfId="11329"/>
    <cellStyle name="Normal 10 3 11 2 2 2" xfId="23717"/>
    <cellStyle name="Normal 10 3 11 2 3" xfId="17270"/>
    <cellStyle name="Normal 10 3 11 3" xfId="7760"/>
    <cellStyle name="Normal 10 3 11 3 2" xfId="20176"/>
    <cellStyle name="Normal 10 3 11 4" xfId="15041"/>
    <cellStyle name="Normal 10 3 12" xfId="1514"/>
    <cellStyle name="Normal 10 3 12 2" xfId="4839"/>
    <cellStyle name="Normal 10 3 12 2 2" xfId="11330"/>
    <cellStyle name="Normal 10 3 12 2 2 2" xfId="23718"/>
    <cellStyle name="Normal 10 3 12 2 3" xfId="17271"/>
    <cellStyle name="Normal 10 3 12 3" xfId="7761"/>
    <cellStyle name="Normal 10 3 12 3 2" xfId="20177"/>
    <cellStyle name="Normal 10 3 12 4" xfId="15042"/>
    <cellStyle name="Normal 10 3 13" xfId="1515"/>
    <cellStyle name="Normal 10 3 13 2" xfId="4840"/>
    <cellStyle name="Normal 10 3 13 2 2" xfId="11331"/>
    <cellStyle name="Normal 10 3 13 2 2 2" xfId="23719"/>
    <cellStyle name="Normal 10 3 13 2 3" xfId="17272"/>
    <cellStyle name="Normal 10 3 13 3" xfId="7762"/>
    <cellStyle name="Normal 10 3 13 3 2" xfId="20178"/>
    <cellStyle name="Normal 10 3 13 4" xfId="15043"/>
    <cellStyle name="Normal 10 3 14" xfId="1516"/>
    <cellStyle name="Normal 10 3 14 2" xfId="4841"/>
    <cellStyle name="Normal 10 3 14 2 2" xfId="11332"/>
    <cellStyle name="Normal 10 3 14 2 2 2" xfId="23720"/>
    <cellStyle name="Normal 10 3 14 2 3" xfId="17273"/>
    <cellStyle name="Normal 10 3 14 3" xfId="7763"/>
    <cellStyle name="Normal 10 3 14 3 2" xfId="20179"/>
    <cellStyle name="Normal 10 3 14 4" xfId="15044"/>
    <cellStyle name="Normal 10 3 15" xfId="1517"/>
    <cellStyle name="Normal 10 3 15 2" xfId="4842"/>
    <cellStyle name="Normal 10 3 15 2 2" xfId="11333"/>
    <cellStyle name="Normal 10 3 15 2 2 2" xfId="23721"/>
    <cellStyle name="Normal 10 3 15 2 3" xfId="17274"/>
    <cellStyle name="Normal 10 3 15 3" xfId="7764"/>
    <cellStyle name="Normal 10 3 15 3 2" xfId="20180"/>
    <cellStyle name="Normal 10 3 15 4" xfId="15045"/>
    <cellStyle name="Normal 10 3 16" xfId="1518"/>
    <cellStyle name="Normal 10 3 16 2" xfId="4843"/>
    <cellStyle name="Normal 10 3 16 2 2" xfId="11334"/>
    <cellStyle name="Normal 10 3 16 2 2 2" xfId="23722"/>
    <cellStyle name="Normal 10 3 16 2 3" xfId="17275"/>
    <cellStyle name="Normal 10 3 16 3" xfId="7765"/>
    <cellStyle name="Normal 10 3 16 3 2" xfId="20181"/>
    <cellStyle name="Normal 10 3 16 4" xfId="15046"/>
    <cellStyle name="Normal 10 3 17" xfId="1519"/>
    <cellStyle name="Normal 10 3 17 2" xfId="4844"/>
    <cellStyle name="Normal 10 3 17 2 2" xfId="11335"/>
    <cellStyle name="Normal 10 3 17 2 2 2" xfId="23723"/>
    <cellStyle name="Normal 10 3 17 2 3" xfId="17276"/>
    <cellStyle name="Normal 10 3 17 3" xfId="7766"/>
    <cellStyle name="Normal 10 3 17 3 2" xfId="20182"/>
    <cellStyle name="Normal 10 3 17 4" xfId="15047"/>
    <cellStyle name="Normal 10 3 18" xfId="1520"/>
    <cellStyle name="Normal 10 3 18 2" xfId="4845"/>
    <cellStyle name="Normal 10 3 18 2 2" xfId="11336"/>
    <cellStyle name="Normal 10 3 18 2 2 2" xfId="23724"/>
    <cellStyle name="Normal 10 3 18 2 3" xfId="17277"/>
    <cellStyle name="Normal 10 3 18 3" xfId="7767"/>
    <cellStyle name="Normal 10 3 18 3 2" xfId="20183"/>
    <cellStyle name="Normal 10 3 18 4" xfId="15048"/>
    <cellStyle name="Normal 10 3 19" xfId="1521"/>
    <cellStyle name="Normal 10 3 19 2" xfId="4846"/>
    <cellStyle name="Normal 10 3 19 2 2" xfId="11337"/>
    <cellStyle name="Normal 10 3 19 2 2 2" xfId="23725"/>
    <cellStyle name="Normal 10 3 19 2 3" xfId="17278"/>
    <cellStyle name="Normal 10 3 19 3" xfId="7768"/>
    <cellStyle name="Normal 10 3 19 3 2" xfId="20184"/>
    <cellStyle name="Normal 10 3 19 4" xfId="15049"/>
    <cellStyle name="Normal 10 3 2" xfId="250"/>
    <cellStyle name="Normal 10 3 2 10" xfId="13643"/>
    <cellStyle name="Normal 10 3 2 2" xfId="626"/>
    <cellStyle name="Normal 10 3 2 2 2" xfId="1522"/>
    <cellStyle name="Normal 10 3 2 2 2 2" xfId="6794"/>
    <cellStyle name="Normal 10 3 2 2 2 2 2" xfId="12953"/>
    <cellStyle name="Normal 10 3 2 2 2 2 2 2" xfId="25340"/>
    <cellStyle name="Normal 10 3 2 2 2 2 3" xfId="19220"/>
    <cellStyle name="Normal 10 3 2 2 2 3" xfId="9722"/>
    <cellStyle name="Normal 10 3 2 2 2 3 2" xfId="22125"/>
    <cellStyle name="Normal 10 3 2 2 2 4" xfId="15050"/>
    <cellStyle name="Normal 10 3 2 2 3" xfId="4847"/>
    <cellStyle name="Normal 10 3 2 2 3 2" xfId="10614"/>
    <cellStyle name="Normal 10 3 2 2 3 2 2" xfId="23015"/>
    <cellStyle name="Normal 10 3 2 2 3 3" xfId="17279"/>
    <cellStyle name="Normal 10 3 2 2 4" xfId="7769"/>
    <cellStyle name="Normal 10 3 2 2 4 2" xfId="20185"/>
    <cellStyle name="Normal 10 3 2 2 5" xfId="14356"/>
    <cellStyle name="Normal 10 3 2 2 6" xfId="13821"/>
    <cellStyle name="Normal 10 3 2 2_LNG &amp; LPG rework" xfId="30168"/>
    <cellStyle name="Normal 10 3 2 3" xfId="1523"/>
    <cellStyle name="Normal 10 3 2 3 2" xfId="4848"/>
    <cellStyle name="Normal 10 3 2 3 2 2" xfId="10410"/>
    <cellStyle name="Normal 10 3 2 3 2 2 2" xfId="22811"/>
    <cellStyle name="Normal 10 3 2 3 2 3" xfId="17280"/>
    <cellStyle name="Normal 10 3 2 3 3" xfId="10801"/>
    <cellStyle name="Normal 10 3 2 3 3 2" xfId="23202"/>
    <cellStyle name="Normal 10 3 2 3 4" xfId="7770"/>
    <cellStyle name="Normal 10 3 2 3 4 2" xfId="20186"/>
    <cellStyle name="Normal 10 3 2 3 5" xfId="15051"/>
    <cellStyle name="Normal 10 3 2 3_LNG &amp; LPG rework" xfId="30206"/>
    <cellStyle name="Normal 10 3 2 4" xfId="1524"/>
    <cellStyle name="Normal 10 3 2 4 2" xfId="4849"/>
    <cellStyle name="Normal 10 3 2 4 2 2" xfId="11338"/>
    <cellStyle name="Normal 10 3 2 4 2 2 2" xfId="23726"/>
    <cellStyle name="Normal 10 3 2 4 2 3" xfId="17281"/>
    <cellStyle name="Normal 10 3 2 4 3" xfId="7771"/>
    <cellStyle name="Normal 10 3 2 4 3 2" xfId="20187"/>
    <cellStyle name="Normal 10 3 2 4 4" xfId="15052"/>
    <cellStyle name="Normal 10 3 2 5" xfId="1525"/>
    <cellStyle name="Normal 10 3 2 5 2" xfId="4850"/>
    <cellStyle name="Normal 10 3 2 5 2 2" xfId="11339"/>
    <cellStyle name="Normal 10 3 2 5 2 2 2" xfId="23727"/>
    <cellStyle name="Normal 10 3 2 5 2 3" xfId="17282"/>
    <cellStyle name="Normal 10 3 2 5 3" xfId="7772"/>
    <cellStyle name="Normal 10 3 2 5 3 2" xfId="20188"/>
    <cellStyle name="Normal 10 3 2 5 4" xfId="15053"/>
    <cellStyle name="Normal 10 3 2 6" xfId="922"/>
    <cellStyle name="Normal 10 3 2 6 2" xfId="6612"/>
    <cellStyle name="Normal 10 3 2 6 2 2" xfId="12771"/>
    <cellStyle name="Normal 10 3 2 6 2 2 2" xfId="25158"/>
    <cellStyle name="Normal 10 3 2 6 2 3" xfId="19038"/>
    <cellStyle name="Normal 10 3 2 6 3" xfId="9540"/>
    <cellStyle name="Normal 10 3 2 6 3 2" xfId="21943"/>
    <cellStyle name="Normal 10 3 2 6 4" xfId="14591"/>
    <cellStyle name="Normal 10 3 2 7" xfId="4383"/>
    <cellStyle name="Normal 10 3 2 7 2" xfId="11000"/>
    <cellStyle name="Normal 10 3 2 7 2 2" xfId="23388"/>
    <cellStyle name="Normal 10 3 2 7 3" xfId="16820"/>
    <cellStyle name="Normal 10 3 2 8" xfId="7306"/>
    <cellStyle name="Normal 10 3 2 8 2" xfId="19726"/>
    <cellStyle name="Normal 10 3 2 9" xfId="14001"/>
    <cellStyle name="Normal 10 3 2_Alumina Prices" xfId="1526"/>
    <cellStyle name="Normal 10 3 20" xfId="926"/>
    <cellStyle name="Normal 10 3 20 2" xfId="6615"/>
    <cellStyle name="Normal 10 3 20 2 2" xfId="12774"/>
    <cellStyle name="Normal 10 3 20 2 2 2" xfId="25161"/>
    <cellStyle name="Normal 10 3 20 2 3" xfId="19041"/>
    <cellStyle name="Normal 10 3 20 3" xfId="9543"/>
    <cellStyle name="Normal 10 3 20 3 2" xfId="21946"/>
    <cellStyle name="Normal 10 3 20 4" xfId="14595"/>
    <cellStyle name="Normal 10 3 21" xfId="4387"/>
    <cellStyle name="Normal 10 3 21 2" xfId="11003"/>
    <cellStyle name="Normal 10 3 21 2 2" xfId="23391"/>
    <cellStyle name="Normal 10 3 21 3" xfId="16824"/>
    <cellStyle name="Normal 10 3 22" xfId="7310"/>
    <cellStyle name="Normal 10 3 22 2" xfId="19730"/>
    <cellStyle name="Normal 10 3 23" xfId="13912"/>
    <cellStyle name="Normal 10 3 24" xfId="13555"/>
    <cellStyle name="Normal 10 3 3" xfId="340"/>
    <cellStyle name="Normal 10 3 3 2" xfId="714"/>
    <cellStyle name="Normal 10 3 3 2 2" xfId="4100"/>
    <cellStyle name="Normal 10 3 3 2 2 2" xfId="7164"/>
    <cellStyle name="Normal 10 3 3 2 2 2 2" xfId="13322"/>
    <cellStyle name="Normal 10 3 3 2 2 2 2 2" xfId="25709"/>
    <cellStyle name="Normal 10 3 3 2 2 2 3" xfId="19589"/>
    <cellStyle name="Normal 10 3 3 2 2 3" xfId="10091"/>
    <cellStyle name="Normal 10 3 3 2 2 3 2" xfId="22494"/>
    <cellStyle name="Normal 10 3 3 2 2 4" xfId="16671"/>
    <cellStyle name="Normal 10 3 3 2 3" xfId="6475"/>
    <cellStyle name="Normal 10 3 3 2 3 2" xfId="12634"/>
    <cellStyle name="Normal 10 3 3 2 3 2 2" xfId="25021"/>
    <cellStyle name="Normal 10 3 3 2 3 3" xfId="18901"/>
    <cellStyle name="Normal 10 3 3 2 4" xfId="9403"/>
    <cellStyle name="Normal 10 3 3 2 4 2" xfId="21806"/>
    <cellStyle name="Normal 10 3 3 2 5" xfId="14444"/>
    <cellStyle name="Normal 10 3 3 3" xfId="1527"/>
    <cellStyle name="Normal 10 3 3 3 2" xfId="6795"/>
    <cellStyle name="Normal 10 3 3 3 2 2" xfId="12954"/>
    <cellStyle name="Normal 10 3 3 3 2 2 2" xfId="25341"/>
    <cellStyle name="Normal 10 3 3 3 2 3" xfId="19221"/>
    <cellStyle name="Normal 10 3 3 3 3" xfId="9723"/>
    <cellStyle name="Normal 10 3 3 3 3 2" xfId="22126"/>
    <cellStyle name="Normal 10 3 3 3 4" xfId="15054"/>
    <cellStyle name="Normal 10 3 3 4" xfId="4851"/>
    <cellStyle name="Normal 10 3 3 4 2" xfId="11340"/>
    <cellStyle name="Normal 10 3 3 4 2 2" xfId="23728"/>
    <cellStyle name="Normal 10 3 3 4 3" xfId="17283"/>
    <cellStyle name="Normal 10 3 3 5" xfId="7773"/>
    <cellStyle name="Normal 10 3 3 5 2" xfId="20189"/>
    <cellStyle name="Normal 10 3 3 6" xfId="14089"/>
    <cellStyle name="Normal 10 3 3 7" xfId="13733"/>
    <cellStyle name="Normal 10 3 3_LNG &amp; LPG rework" xfId="30167"/>
    <cellStyle name="Normal 10 3 4" xfId="428"/>
    <cellStyle name="Normal 10 3 4 2" xfId="802"/>
    <cellStyle name="Normal 10 3 4 2 2" xfId="4186"/>
    <cellStyle name="Normal 10 3 4 2 2 2" xfId="7246"/>
    <cellStyle name="Normal 10 3 4 2 2 2 2" xfId="13404"/>
    <cellStyle name="Normal 10 3 4 2 2 2 2 2" xfId="25791"/>
    <cellStyle name="Normal 10 3 4 2 2 2 3" xfId="19671"/>
    <cellStyle name="Normal 10 3 4 2 2 3" xfId="10173"/>
    <cellStyle name="Normal 10 3 4 2 2 3 2" xfId="22576"/>
    <cellStyle name="Normal 10 3 4 2 2 4" xfId="16757"/>
    <cellStyle name="Normal 10 3 4 2 3" xfId="6561"/>
    <cellStyle name="Normal 10 3 4 2 3 2" xfId="12720"/>
    <cellStyle name="Normal 10 3 4 2 3 2 2" xfId="25107"/>
    <cellStyle name="Normal 10 3 4 2 3 3" xfId="18987"/>
    <cellStyle name="Normal 10 3 4 2 4" xfId="9489"/>
    <cellStyle name="Normal 10 3 4 2 4 2" xfId="21892"/>
    <cellStyle name="Normal 10 3 4 2 5" xfId="14532"/>
    <cellStyle name="Normal 10 3 4 3" xfId="1528"/>
    <cellStyle name="Normal 10 3 4 3 2" xfId="6796"/>
    <cellStyle name="Normal 10 3 4 3 2 2" xfId="12955"/>
    <cellStyle name="Normal 10 3 4 3 2 2 2" xfId="25342"/>
    <cellStyle name="Normal 10 3 4 3 2 3" xfId="19222"/>
    <cellStyle name="Normal 10 3 4 3 3" xfId="9724"/>
    <cellStyle name="Normal 10 3 4 3 3 2" xfId="22127"/>
    <cellStyle name="Normal 10 3 4 3 4" xfId="15055"/>
    <cellStyle name="Normal 10 3 4 4" xfId="4852"/>
    <cellStyle name="Normal 10 3 4 4 2" xfId="11341"/>
    <cellStyle name="Normal 10 3 4 4 2 2" xfId="23729"/>
    <cellStyle name="Normal 10 3 4 4 3" xfId="17284"/>
    <cellStyle name="Normal 10 3 4 5" xfId="7774"/>
    <cellStyle name="Normal 10 3 4 5 2" xfId="20190"/>
    <cellStyle name="Normal 10 3 4 6" xfId="14177"/>
    <cellStyle name="Normal 10 3 4_LNG &amp; LPG rework" xfId="30166"/>
    <cellStyle name="Normal 10 3 5" xfId="537"/>
    <cellStyle name="Normal 10 3 5 2" xfId="1529"/>
    <cellStyle name="Normal 10 3 5 2 2" xfId="6797"/>
    <cellStyle name="Normal 10 3 5 2 2 2" xfId="12956"/>
    <cellStyle name="Normal 10 3 5 2 2 2 2" xfId="25343"/>
    <cellStyle name="Normal 10 3 5 2 2 3" xfId="19223"/>
    <cellStyle name="Normal 10 3 5 2 3" xfId="9725"/>
    <cellStyle name="Normal 10 3 5 2 3 2" xfId="22128"/>
    <cellStyle name="Normal 10 3 5 2 4" xfId="15056"/>
    <cellStyle name="Normal 10 3 5 3" xfId="4853"/>
    <cellStyle name="Normal 10 3 5 3 2" xfId="10933"/>
    <cellStyle name="Normal 10 3 5 3 2 2" xfId="23334"/>
    <cellStyle name="Normal 10 3 5 3 3" xfId="17285"/>
    <cellStyle name="Normal 10 3 5 4" xfId="7775"/>
    <cellStyle name="Normal 10 3 5 4 2" xfId="20191"/>
    <cellStyle name="Normal 10 3 5 5" xfId="14268"/>
    <cellStyle name="Normal 10 3 5_LNG &amp; LPG rework" xfId="30207"/>
    <cellStyle name="Normal 10 3 6" xfId="1530"/>
    <cellStyle name="Normal 10 3 6 2" xfId="4854"/>
    <cellStyle name="Normal 10 3 6 2 2" xfId="11342"/>
    <cellStyle name="Normal 10 3 6 2 2 2" xfId="23730"/>
    <cellStyle name="Normal 10 3 6 2 3" xfId="17286"/>
    <cellStyle name="Normal 10 3 6 3" xfId="7776"/>
    <cellStyle name="Normal 10 3 6 3 2" xfId="20192"/>
    <cellStyle name="Normal 10 3 6 4" xfId="15057"/>
    <cellStyle name="Normal 10 3 7" xfId="1531"/>
    <cellStyle name="Normal 10 3 7 2" xfId="4855"/>
    <cellStyle name="Normal 10 3 7 2 2" xfId="11343"/>
    <cellStyle name="Normal 10 3 7 2 2 2" xfId="23731"/>
    <cellStyle name="Normal 10 3 7 2 3" xfId="17287"/>
    <cellStyle name="Normal 10 3 7 3" xfId="7777"/>
    <cellStyle name="Normal 10 3 7 3 2" xfId="20193"/>
    <cellStyle name="Normal 10 3 7 4" xfId="15058"/>
    <cellStyle name="Normal 10 3 8" xfId="1532"/>
    <cellStyle name="Normal 10 3 8 2" xfId="4856"/>
    <cellStyle name="Normal 10 3 8 2 2" xfId="11344"/>
    <cellStyle name="Normal 10 3 8 2 2 2" xfId="23732"/>
    <cellStyle name="Normal 10 3 8 2 3" xfId="17288"/>
    <cellStyle name="Normal 10 3 8 3" xfId="7778"/>
    <cellStyle name="Normal 10 3 8 3 2" xfId="20194"/>
    <cellStyle name="Normal 10 3 8 4" xfId="15059"/>
    <cellStyle name="Normal 10 3 9" xfId="1533"/>
    <cellStyle name="Normal 10 3 9 2" xfId="4857"/>
    <cellStyle name="Normal 10 3 9 2 2" xfId="11345"/>
    <cellStyle name="Normal 10 3 9 2 2 2" xfId="23733"/>
    <cellStyle name="Normal 10 3 9 2 3" xfId="17289"/>
    <cellStyle name="Normal 10 3 9 3" xfId="7779"/>
    <cellStyle name="Normal 10 3 9 3 2" xfId="20195"/>
    <cellStyle name="Normal 10 3 9 4" xfId="15060"/>
    <cellStyle name="Normal 10 3_Alumina Prices" xfId="1534"/>
    <cellStyle name="Normal 10 30" xfId="1535"/>
    <cellStyle name="Normal 10 30 2" xfId="4858"/>
    <cellStyle name="Normal 10 30 2 2" xfId="11346"/>
    <cellStyle name="Normal 10 30 2 2 2" xfId="23734"/>
    <cellStyle name="Normal 10 30 2 3" xfId="17290"/>
    <cellStyle name="Normal 10 30 3" xfId="7780"/>
    <cellStyle name="Normal 10 30 3 2" xfId="20196"/>
    <cellStyle name="Normal 10 30 4" xfId="15061"/>
    <cellStyle name="Normal 10 31" xfId="1536"/>
    <cellStyle name="Normal 10 31 2" xfId="4859"/>
    <cellStyle name="Normal 10 31 2 2" xfId="11347"/>
    <cellStyle name="Normal 10 31 2 2 2" xfId="23735"/>
    <cellStyle name="Normal 10 31 2 3" xfId="17291"/>
    <cellStyle name="Normal 10 31 3" xfId="7781"/>
    <cellStyle name="Normal 10 31 3 2" xfId="20197"/>
    <cellStyle name="Normal 10 31 4" xfId="15062"/>
    <cellStyle name="Normal 10 32" xfId="928"/>
    <cellStyle name="Normal 10 32 2" xfId="4388"/>
    <cellStyle name="Normal 10 32 2 2" xfId="11004"/>
    <cellStyle name="Normal 10 32 2 2 2" xfId="23392"/>
    <cellStyle name="Normal 10 32 2 3" xfId="16825"/>
    <cellStyle name="Normal 10 32 3" xfId="7311"/>
    <cellStyle name="Normal 10 32 3 2" xfId="19731"/>
    <cellStyle name="Normal 10 32 4" xfId="14596"/>
    <cellStyle name="Normal 10 33" xfId="859"/>
    <cellStyle name="Normal 10 34" xfId="1063"/>
    <cellStyle name="Normal 10 35" xfId="4257"/>
    <cellStyle name="Normal 10 36" xfId="4241"/>
    <cellStyle name="Normal 10 37" xfId="4351"/>
    <cellStyle name="Normal 10 38" xfId="4254"/>
    <cellStyle name="Normal 10 39" xfId="4286"/>
    <cellStyle name="Normal 10 4" xfId="206"/>
    <cellStyle name="Normal 10 4 10" xfId="1537"/>
    <cellStyle name="Normal 10 4 10 2" xfId="4860"/>
    <cellStyle name="Normal 10 4 10 2 2" xfId="11348"/>
    <cellStyle name="Normal 10 4 10 2 2 2" xfId="23736"/>
    <cellStyle name="Normal 10 4 10 2 3" xfId="17292"/>
    <cellStyle name="Normal 10 4 10 3" xfId="7782"/>
    <cellStyle name="Normal 10 4 10 3 2" xfId="20198"/>
    <cellStyle name="Normal 10 4 10 4" xfId="15063"/>
    <cellStyle name="Normal 10 4 11" xfId="1538"/>
    <cellStyle name="Normal 10 4 11 2" xfId="4861"/>
    <cellStyle name="Normal 10 4 11 2 2" xfId="11349"/>
    <cellStyle name="Normal 10 4 11 2 2 2" xfId="23737"/>
    <cellStyle name="Normal 10 4 11 2 3" xfId="17293"/>
    <cellStyle name="Normal 10 4 11 3" xfId="7783"/>
    <cellStyle name="Normal 10 4 11 3 2" xfId="20199"/>
    <cellStyle name="Normal 10 4 11 4" xfId="15064"/>
    <cellStyle name="Normal 10 4 12" xfId="1539"/>
    <cellStyle name="Normal 10 4 12 2" xfId="4862"/>
    <cellStyle name="Normal 10 4 12 2 2" xfId="11350"/>
    <cellStyle name="Normal 10 4 12 2 2 2" xfId="23738"/>
    <cellStyle name="Normal 10 4 12 2 3" xfId="17294"/>
    <cellStyle name="Normal 10 4 12 3" xfId="7784"/>
    <cellStyle name="Normal 10 4 12 3 2" xfId="20200"/>
    <cellStyle name="Normal 10 4 12 4" xfId="15065"/>
    <cellStyle name="Normal 10 4 13" xfId="1540"/>
    <cellStyle name="Normal 10 4 13 2" xfId="4863"/>
    <cellStyle name="Normal 10 4 13 2 2" xfId="11351"/>
    <cellStyle name="Normal 10 4 13 2 2 2" xfId="23739"/>
    <cellStyle name="Normal 10 4 13 2 3" xfId="17295"/>
    <cellStyle name="Normal 10 4 13 3" xfId="7785"/>
    <cellStyle name="Normal 10 4 13 3 2" xfId="20201"/>
    <cellStyle name="Normal 10 4 13 4" xfId="15066"/>
    <cellStyle name="Normal 10 4 14" xfId="1541"/>
    <cellStyle name="Normal 10 4 14 2" xfId="4864"/>
    <cellStyle name="Normal 10 4 14 2 2" xfId="11352"/>
    <cellStyle name="Normal 10 4 14 2 2 2" xfId="23740"/>
    <cellStyle name="Normal 10 4 14 2 3" xfId="17296"/>
    <cellStyle name="Normal 10 4 14 3" xfId="7786"/>
    <cellStyle name="Normal 10 4 14 3 2" xfId="20202"/>
    <cellStyle name="Normal 10 4 14 4" xfId="15067"/>
    <cellStyle name="Normal 10 4 15" xfId="1542"/>
    <cellStyle name="Normal 10 4 15 2" xfId="4865"/>
    <cellStyle name="Normal 10 4 15 2 2" xfId="11353"/>
    <cellStyle name="Normal 10 4 15 2 2 2" xfId="23741"/>
    <cellStyle name="Normal 10 4 15 2 3" xfId="17297"/>
    <cellStyle name="Normal 10 4 15 3" xfId="7787"/>
    <cellStyle name="Normal 10 4 15 3 2" xfId="20203"/>
    <cellStyle name="Normal 10 4 15 4" xfId="15068"/>
    <cellStyle name="Normal 10 4 16" xfId="1543"/>
    <cellStyle name="Normal 10 4 16 2" xfId="4866"/>
    <cellStyle name="Normal 10 4 16 2 2" xfId="11354"/>
    <cellStyle name="Normal 10 4 16 2 2 2" xfId="23742"/>
    <cellStyle name="Normal 10 4 16 2 3" xfId="17298"/>
    <cellStyle name="Normal 10 4 16 3" xfId="7788"/>
    <cellStyle name="Normal 10 4 16 3 2" xfId="20204"/>
    <cellStyle name="Normal 10 4 16 4" xfId="15069"/>
    <cellStyle name="Normal 10 4 17" xfId="1544"/>
    <cellStyle name="Normal 10 4 17 2" xfId="4867"/>
    <cellStyle name="Normal 10 4 17 2 2" xfId="11355"/>
    <cellStyle name="Normal 10 4 17 2 2 2" xfId="23743"/>
    <cellStyle name="Normal 10 4 17 2 3" xfId="17299"/>
    <cellStyle name="Normal 10 4 17 3" xfId="7789"/>
    <cellStyle name="Normal 10 4 17 3 2" xfId="20205"/>
    <cellStyle name="Normal 10 4 17 4" xfId="15070"/>
    <cellStyle name="Normal 10 4 18" xfId="1545"/>
    <cellStyle name="Normal 10 4 18 2" xfId="4868"/>
    <cellStyle name="Normal 10 4 18 2 2" xfId="11356"/>
    <cellStyle name="Normal 10 4 18 2 2 2" xfId="23744"/>
    <cellStyle name="Normal 10 4 18 2 3" xfId="17300"/>
    <cellStyle name="Normal 10 4 18 3" xfId="7790"/>
    <cellStyle name="Normal 10 4 18 3 2" xfId="20206"/>
    <cellStyle name="Normal 10 4 18 4" xfId="15071"/>
    <cellStyle name="Normal 10 4 19" xfId="929"/>
    <cellStyle name="Normal 10 4 19 2" xfId="6616"/>
    <cellStyle name="Normal 10 4 19 2 2" xfId="12775"/>
    <cellStyle name="Normal 10 4 19 2 2 2" xfId="25162"/>
    <cellStyle name="Normal 10 4 19 2 3" xfId="19042"/>
    <cellStyle name="Normal 10 4 19 3" xfId="9544"/>
    <cellStyle name="Normal 10 4 19 3 2" xfId="21947"/>
    <cellStyle name="Normal 10 4 19 4" xfId="14597"/>
    <cellStyle name="Normal 10 4 2" xfId="582"/>
    <cellStyle name="Normal 10 4 2 2" xfId="911"/>
    <cellStyle name="Normal 10 4 2 2 2" xfId="6606"/>
    <cellStyle name="Normal 10 4 2 2 2 2" xfId="12765"/>
    <cellStyle name="Normal 10 4 2 2 2 2 2" xfId="25152"/>
    <cellStyle name="Normal 10 4 2 2 2 3" xfId="19032"/>
    <cellStyle name="Normal 10 4 2 2 3" xfId="9534"/>
    <cellStyle name="Normal 10 4 2 2 3 2" xfId="21937"/>
    <cellStyle name="Normal 10 4 2 2 4" xfId="14584"/>
    <cellStyle name="Normal 10 4 2 3" xfId="4376"/>
    <cellStyle name="Normal 10 4 2 3 2" xfId="10510"/>
    <cellStyle name="Normal 10 4 2 3 2 2" xfId="22911"/>
    <cellStyle name="Normal 10 4 2 3 3" xfId="16813"/>
    <cellStyle name="Normal 10 4 2 4" xfId="7299"/>
    <cellStyle name="Normal 10 4 2 4 2" xfId="19719"/>
    <cellStyle name="Normal 10 4 2 5" xfId="14312"/>
    <cellStyle name="Normal 10 4 2 6" xfId="13777"/>
    <cellStyle name="Normal 10 4 2_Iron Ore TSI Prices" xfId="13486"/>
    <cellStyle name="Normal 10 4 20" xfId="4389"/>
    <cellStyle name="Normal 10 4 20 2" xfId="11005"/>
    <cellStyle name="Normal 10 4 20 2 2" xfId="23393"/>
    <cellStyle name="Normal 10 4 20 3" xfId="16826"/>
    <cellStyle name="Normal 10 4 21" xfId="7312"/>
    <cellStyle name="Normal 10 4 21 2" xfId="19732"/>
    <cellStyle name="Normal 10 4 22" xfId="13957"/>
    <cellStyle name="Normal 10 4 23" xfId="13599"/>
    <cellStyle name="Normal 10 4 3" xfId="1546"/>
    <cellStyle name="Normal 10 4 3 2" xfId="4869"/>
    <cellStyle name="Normal 10 4 3 2 2" xfId="10308"/>
    <cellStyle name="Normal 10 4 3 2 2 2" xfId="22709"/>
    <cellStyle name="Normal 10 4 3 2 3" xfId="17301"/>
    <cellStyle name="Normal 10 4 3 3" xfId="10696"/>
    <cellStyle name="Normal 10 4 3 3 2" xfId="23097"/>
    <cellStyle name="Normal 10 4 3 4" xfId="7791"/>
    <cellStyle name="Normal 10 4 3 4 2" xfId="20207"/>
    <cellStyle name="Normal 10 4 3 5" xfId="15072"/>
    <cellStyle name="Normal 10 4 3_LNG &amp; LPG rework" xfId="30208"/>
    <cellStyle name="Normal 10 4 4" xfId="1547"/>
    <cellStyle name="Normal 10 4 4 2" xfId="4870"/>
    <cellStyle name="Normal 10 4 4 2 2" xfId="11357"/>
    <cellStyle name="Normal 10 4 4 2 2 2" xfId="23745"/>
    <cellStyle name="Normal 10 4 4 2 3" xfId="17302"/>
    <cellStyle name="Normal 10 4 4 3" xfId="7792"/>
    <cellStyle name="Normal 10 4 4 3 2" xfId="20208"/>
    <cellStyle name="Normal 10 4 4 4" xfId="15073"/>
    <cellStyle name="Normal 10 4 5" xfId="1548"/>
    <cellStyle name="Normal 10 4 5 2" xfId="4871"/>
    <cellStyle name="Normal 10 4 5 2 2" xfId="11358"/>
    <cellStyle name="Normal 10 4 5 2 2 2" xfId="23746"/>
    <cellStyle name="Normal 10 4 5 2 3" xfId="17303"/>
    <cellStyle name="Normal 10 4 5 3" xfId="7793"/>
    <cellStyle name="Normal 10 4 5 3 2" xfId="20209"/>
    <cellStyle name="Normal 10 4 5 4" xfId="15074"/>
    <cellStyle name="Normal 10 4 6" xfId="1549"/>
    <cellStyle name="Normal 10 4 6 2" xfId="4872"/>
    <cellStyle name="Normal 10 4 6 2 2" xfId="11359"/>
    <cellStyle name="Normal 10 4 6 2 2 2" xfId="23747"/>
    <cellStyle name="Normal 10 4 6 2 3" xfId="17304"/>
    <cellStyle name="Normal 10 4 6 3" xfId="7794"/>
    <cellStyle name="Normal 10 4 6 3 2" xfId="20210"/>
    <cellStyle name="Normal 10 4 6 4" xfId="15075"/>
    <cellStyle name="Normal 10 4 7" xfId="1550"/>
    <cellStyle name="Normal 10 4 7 2" xfId="4873"/>
    <cellStyle name="Normal 10 4 7 2 2" xfId="11360"/>
    <cellStyle name="Normal 10 4 7 2 2 2" xfId="23748"/>
    <cellStyle name="Normal 10 4 7 2 3" xfId="17305"/>
    <cellStyle name="Normal 10 4 7 3" xfId="7795"/>
    <cellStyle name="Normal 10 4 7 3 2" xfId="20211"/>
    <cellStyle name="Normal 10 4 7 4" xfId="15076"/>
    <cellStyle name="Normal 10 4 8" xfId="1551"/>
    <cellStyle name="Normal 10 4 8 2" xfId="4874"/>
    <cellStyle name="Normal 10 4 8 2 2" xfId="11361"/>
    <cellStyle name="Normal 10 4 8 2 2 2" xfId="23749"/>
    <cellStyle name="Normal 10 4 8 2 3" xfId="17306"/>
    <cellStyle name="Normal 10 4 8 3" xfId="7796"/>
    <cellStyle name="Normal 10 4 8 3 2" xfId="20212"/>
    <cellStyle name="Normal 10 4 8 4" xfId="15077"/>
    <cellStyle name="Normal 10 4 9" xfId="1552"/>
    <cellStyle name="Normal 10 4 9 2" xfId="4875"/>
    <cellStyle name="Normal 10 4 9 2 2" xfId="11362"/>
    <cellStyle name="Normal 10 4 9 2 2 2" xfId="23750"/>
    <cellStyle name="Normal 10 4 9 2 3" xfId="17307"/>
    <cellStyle name="Normal 10 4 9 3" xfId="7797"/>
    <cellStyle name="Normal 10 4 9 3 2" xfId="20213"/>
    <cellStyle name="Normal 10 4 9 4" xfId="15078"/>
    <cellStyle name="Normal 10 4_Alumina Prices" xfId="1553"/>
    <cellStyle name="Normal 10 40" xfId="4306"/>
    <cellStyle name="Normal 10 41" xfId="4361"/>
    <cellStyle name="Normal 10 42" xfId="4441"/>
    <cellStyle name="Normal 10 43" xfId="6403"/>
    <cellStyle name="Normal 10 44" xfId="7284"/>
    <cellStyle name="Normal 10 45" xfId="7366"/>
    <cellStyle name="Normal 10 46" xfId="9318"/>
    <cellStyle name="Normal 10 47" xfId="13458"/>
    <cellStyle name="Normal 10 48" xfId="13450"/>
    <cellStyle name="Normal 10 49" xfId="13473"/>
    <cellStyle name="Normal 10 5" xfId="296"/>
    <cellStyle name="Normal 10 5 10" xfId="1554"/>
    <cellStyle name="Normal 10 5 10 2" xfId="4876"/>
    <cellStyle name="Normal 10 5 10 2 2" xfId="11363"/>
    <cellStyle name="Normal 10 5 10 2 2 2" xfId="23751"/>
    <cellStyle name="Normal 10 5 10 2 3" xfId="17308"/>
    <cellStyle name="Normal 10 5 10 3" xfId="7798"/>
    <cellStyle name="Normal 10 5 10 3 2" xfId="20214"/>
    <cellStyle name="Normal 10 5 10 4" xfId="15079"/>
    <cellStyle name="Normal 10 5 11" xfId="1555"/>
    <cellStyle name="Normal 10 5 11 2" xfId="4877"/>
    <cellStyle name="Normal 10 5 11 2 2" xfId="11364"/>
    <cellStyle name="Normal 10 5 11 2 2 2" xfId="23752"/>
    <cellStyle name="Normal 10 5 11 2 3" xfId="17309"/>
    <cellStyle name="Normal 10 5 11 3" xfId="7799"/>
    <cellStyle name="Normal 10 5 11 3 2" xfId="20215"/>
    <cellStyle name="Normal 10 5 11 4" xfId="15080"/>
    <cellStyle name="Normal 10 5 12" xfId="1556"/>
    <cellStyle name="Normal 10 5 12 2" xfId="4878"/>
    <cellStyle name="Normal 10 5 12 2 2" xfId="11365"/>
    <cellStyle name="Normal 10 5 12 2 2 2" xfId="23753"/>
    <cellStyle name="Normal 10 5 12 2 3" xfId="17310"/>
    <cellStyle name="Normal 10 5 12 3" xfId="7800"/>
    <cellStyle name="Normal 10 5 12 3 2" xfId="20216"/>
    <cellStyle name="Normal 10 5 12 4" xfId="15081"/>
    <cellStyle name="Normal 10 5 13" xfId="1557"/>
    <cellStyle name="Normal 10 5 13 2" xfId="4879"/>
    <cellStyle name="Normal 10 5 13 2 2" xfId="11366"/>
    <cellStyle name="Normal 10 5 13 2 2 2" xfId="23754"/>
    <cellStyle name="Normal 10 5 13 2 3" xfId="17311"/>
    <cellStyle name="Normal 10 5 13 3" xfId="7801"/>
    <cellStyle name="Normal 10 5 13 3 2" xfId="20217"/>
    <cellStyle name="Normal 10 5 13 4" xfId="15082"/>
    <cellStyle name="Normal 10 5 14" xfId="1558"/>
    <cellStyle name="Normal 10 5 14 2" xfId="4880"/>
    <cellStyle name="Normal 10 5 14 2 2" xfId="11367"/>
    <cellStyle name="Normal 10 5 14 2 2 2" xfId="23755"/>
    <cellStyle name="Normal 10 5 14 2 3" xfId="17312"/>
    <cellStyle name="Normal 10 5 14 3" xfId="7802"/>
    <cellStyle name="Normal 10 5 14 3 2" xfId="20218"/>
    <cellStyle name="Normal 10 5 14 4" xfId="15083"/>
    <cellStyle name="Normal 10 5 15" xfId="1559"/>
    <cellStyle name="Normal 10 5 15 2" xfId="4881"/>
    <cellStyle name="Normal 10 5 15 2 2" xfId="11368"/>
    <cellStyle name="Normal 10 5 15 2 2 2" xfId="23756"/>
    <cellStyle name="Normal 10 5 15 2 3" xfId="17313"/>
    <cellStyle name="Normal 10 5 15 3" xfId="7803"/>
    <cellStyle name="Normal 10 5 15 3 2" xfId="20219"/>
    <cellStyle name="Normal 10 5 15 4" xfId="15084"/>
    <cellStyle name="Normal 10 5 16" xfId="1560"/>
    <cellStyle name="Normal 10 5 16 2" xfId="4882"/>
    <cellStyle name="Normal 10 5 16 2 2" xfId="11369"/>
    <cellStyle name="Normal 10 5 16 2 2 2" xfId="23757"/>
    <cellStyle name="Normal 10 5 16 2 3" xfId="17314"/>
    <cellStyle name="Normal 10 5 16 3" xfId="7804"/>
    <cellStyle name="Normal 10 5 16 3 2" xfId="20220"/>
    <cellStyle name="Normal 10 5 16 4" xfId="15085"/>
    <cellStyle name="Normal 10 5 17" xfId="1561"/>
    <cellStyle name="Normal 10 5 17 2" xfId="4883"/>
    <cellStyle name="Normal 10 5 17 2 2" xfId="11370"/>
    <cellStyle name="Normal 10 5 17 2 2 2" xfId="23758"/>
    <cellStyle name="Normal 10 5 17 2 3" xfId="17315"/>
    <cellStyle name="Normal 10 5 17 3" xfId="7805"/>
    <cellStyle name="Normal 10 5 17 3 2" xfId="20221"/>
    <cellStyle name="Normal 10 5 17 4" xfId="15086"/>
    <cellStyle name="Normal 10 5 18" xfId="1562"/>
    <cellStyle name="Normal 10 5 18 2" xfId="4884"/>
    <cellStyle name="Normal 10 5 18 2 2" xfId="11371"/>
    <cellStyle name="Normal 10 5 18 2 2 2" xfId="23759"/>
    <cellStyle name="Normal 10 5 18 2 3" xfId="17316"/>
    <cellStyle name="Normal 10 5 18 3" xfId="7806"/>
    <cellStyle name="Normal 10 5 18 3 2" xfId="20222"/>
    <cellStyle name="Normal 10 5 18 4" xfId="15087"/>
    <cellStyle name="Normal 10 5 19" xfId="946"/>
    <cellStyle name="Normal 10 5 19 2" xfId="6623"/>
    <cellStyle name="Normal 10 5 19 2 2" xfId="12782"/>
    <cellStyle name="Normal 10 5 19 2 2 2" xfId="25169"/>
    <cellStyle name="Normal 10 5 19 2 3" xfId="19049"/>
    <cellStyle name="Normal 10 5 19 3" xfId="9551"/>
    <cellStyle name="Normal 10 5 19 3 2" xfId="21954"/>
    <cellStyle name="Normal 10 5 19 4" xfId="14610"/>
    <cellStyle name="Normal 10 5 2" xfId="670"/>
    <cellStyle name="Normal 10 5 2 2" xfId="934"/>
    <cellStyle name="Normal 10 5 2 2 2" xfId="6618"/>
    <cellStyle name="Normal 10 5 2 2 2 2" xfId="12777"/>
    <cellStyle name="Normal 10 5 2 2 2 2 2" xfId="25164"/>
    <cellStyle name="Normal 10 5 2 2 2 3" xfId="19044"/>
    <cellStyle name="Normal 10 5 2 2 3" xfId="9546"/>
    <cellStyle name="Normal 10 5 2 2 3 2" xfId="21949"/>
    <cellStyle name="Normal 10 5 2 2 4" xfId="14601"/>
    <cellStyle name="Normal 10 5 2 3" xfId="4393"/>
    <cellStyle name="Normal 10 5 2 3 2" xfId="10514"/>
    <cellStyle name="Normal 10 5 2 3 2 2" xfId="22915"/>
    <cellStyle name="Normal 10 5 2 3 3" xfId="16830"/>
    <cellStyle name="Normal 10 5 2 4" xfId="7316"/>
    <cellStyle name="Normal 10 5 2 4 2" xfId="19736"/>
    <cellStyle name="Normal 10 5 2 5" xfId="14400"/>
    <cellStyle name="Normal 10 5 2_Iron Ore TSI Prices" xfId="13441"/>
    <cellStyle name="Normal 10 5 20" xfId="4402"/>
    <cellStyle name="Normal 10 5 20 2" xfId="11015"/>
    <cellStyle name="Normal 10 5 20 2 2" xfId="23403"/>
    <cellStyle name="Normal 10 5 20 3" xfId="16839"/>
    <cellStyle name="Normal 10 5 21" xfId="7325"/>
    <cellStyle name="Normal 10 5 21 2" xfId="19745"/>
    <cellStyle name="Normal 10 5 22" xfId="14045"/>
    <cellStyle name="Normal 10 5 23" xfId="13689"/>
    <cellStyle name="Normal 10 5 3" xfId="1563"/>
    <cellStyle name="Normal 10 5 3 2" xfId="4885"/>
    <cellStyle name="Normal 10 5 3 2 2" xfId="10312"/>
    <cellStyle name="Normal 10 5 3 2 2 2" xfId="22713"/>
    <cellStyle name="Normal 10 5 3 2 3" xfId="17317"/>
    <cellStyle name="Normal 10 5 3 3" xfId="10700"/>
    <cellStyle name="Normal 10 5 3 3 2" xfId="23101"/>
    <cellStyle name="Normal 10 5 3 4" xfId="7807"/>
    <cellStyle name="Normal 10 5 3 4 2" xfId="20223"/>
    <cellStyle name="Normal 10 5 3 5" xfId="15088"/>
    <cellStyle name="Normal 10 5 3_LNG &amp; LPG rework" xfId="30209"/>
    <cellStyle name="Normal 10 5 4" xfId="1564"/>
    <cellStyle name="Normal 10 5 4 2" xfId="4886"/>
    <cellStyle name="Normal 10 5 4 2 2" xfId="11372"/>
    <cellStyle name="Normal 10 5 4 2 2 2" xfId="23760"/>
    <cellStyle name="Normal 10 5 4 2 3" xfId="17318"/>
    <cellStyle name="Normal 10 5 4 3" xfId="7808"/>
    <cellStyle name="Normal 10 5 4 3 2" xfId="20224"/>
    <cellStyle name="Normal 10 5 4 4" xfId="15089"/>
    <cellStyle name="Normal 10 5 5" xfId="1565"/>
    <cellStyle name="Normal 10 5 5 2" xfId="4887"/>
    <cellStyle name="Normal 10 5 5 2 2" xfId="11373"/>
    <cellStyle name="Normal 10 5 5 2 2 2" xfId="23761"/>
    <cellStyle name="Normal 10 5 5 2 3" xfId="17319"/>
    <cellStyle name="Normal 10 5 5 3" xfId="7809"/>
    <cellStyle name="Normal 10 5 5 3 2" xfId="20225"/>
    <cellStyle name="Normal 10 5 5 4" xfId="15090"/>
    <cellStyle name="Normal 10 5 6" xfId="1566"/>
    <cellStyle name="Normal 10 5 6 2" xfId="4888"/>
    <cellStyle name="Normal 10 5 6 2 2" xfId="11374"/>
    <cellStyle name="Normal 10 5 6 2 2 2" xfId="23762"/>
    <cellStyle name="Normal 10 5 6 2 3" xfId="17320"/>
    <cellStyle name="Normal 10 5 6 3" xfId="7810"/>
    <cellStyle name="Normal 10 5 6 3 2" xfId="20226"/>
    <cellStyle name="Normal 10 5 6 4" xfId="15091"/>
    <cellStyle name="Normal 10 5 7" xfId="1567"/>
    <cellStyle name="Normal 10 5 7 2" xfId="4889"/>
    <cellStyle name="Normal 10 5 7 2 2" xfId="11375"/>
    <cellStyle name="Normal 10 5 7 2 2 2" xfId="23763"/>
    <cellStyle name="Normal 10 5 7 2 3" xfId="17321"/>
    <cellStyle name="Normal 10 5 7 3" xfId="7811"/>
    <cellStyle name="Normal 10 5 7 3 2" xfId="20227"/>
    <cellStyle name="Normal 10 5 7 4" xfId="15092"/>
    <cellStyle name="Normal 10 5 8" xfId="1568"/>
    <cellStyle name="Normal 10 5 8 2" xfId="4890"/>
    <cellStyle name="Normal 10 5 8 2 2" xfId="11376"/>
    <cellStyle name="Normal 10 5 8 2 2 2" xfId="23764"/>
    <cellStyle name="Normal 10 5 8 2 3" xfId="17322"/>
    <cellStyle name="Normal 10 5 8 3" xfId="7812"/>
    <cellStyle name="Normal 10 5 8 3 2" xfId="20228"/>
    <cellStyle name="Normal 10 5 8 4" xfId="15093"/>
    <cellStyle name="Normal 10 5 9" xfId="1569"/>
    <cellStyle name="Normal 10 5 9 2" xfId="4891"/>
    <cellStyle name="Normal 10 5 9 2 2" xfId="11377"/>
    <cellStyle name="Normal 10 5 9 2 2 2" xfId="23765"/>
    <cellStyle name="Normal 10 5 9 2 3" xfId="17323"/>
    <cellStyle name="Normal 10 5 9 3" xfId="7813"/>
    <cellStyle name="Normal 10 5 9 3 2" xfId="20229"/>
    <cellStyle name="Normal 10 5 9 4" xfId="15094"/>
    <cellStyle name="Normal 10 5_Alumina Prices" xfId="1570"/>
    <cellStyle name="Normal 10 50" xfId="13477"/>
    <cellStyle name="Normal 10 51" xfId="13868"/>
    <cellStyle name="Normal 10 52" xfId="13511"/>
    <cellStyle name="Normal 10 6" xfId="384"/>
    <cellStyle name="Normal 10 6 2" xfId="758"/>
    <cellStyle name="Normal 10 6 2 2" xfId="4142"/>
    <cellStyle name="Normal 10 6 2 2 2" xfId="6517"/>
    <cellStyle name="Normal 10 6 2 2 2 2" xfId="12676"/>
    <cellStyle name="Normal 10 6 2 2 2 2 2" xfId="25063"/>
    <cellStyle name="Normal 10 6 2 2 2 3" xfId="18943"/>
    <cellStyle name="Normal 10 6 2 2 3" xfId="9445"/>
    <cellStyle name="Normal 10 6 2 2 3 2" xfId="21848"/>
    <cellStyle name="Normal 10 6 2 2 4" xfId="16713"/>
    <cellStyle name="Normal 10 6 2 3" xfId="1571"/>
    <cellStyle name="Normal 10 6 2 4" xfId="14488"/>
    <cellStyle name="Normal 10 6 3" xfId="4037"/>
    <cellStyle name="Normal 10 6 3 2" xfId="6422"/>
    <cellStyle name="Normal 10 6 3 2 2" xfId="12581"/>
    <cellStyle name="Normal 10 6 3 2 2 2" xfId="24968"/>
    <cellStyle name="Normal 10 6 3 2 3" xfId="18848"/>
    <cellStyle name="Normal 10 6 3 3" xfId="9350"/>
    <cellStyle name="Normal 10 6 3 3 2" xfId="21753"/>
    <cellStyle name="Normal 10 6 3 4" xfId="16618"/>
    <cellStyle name="Normal 10 6 4" xfId="947"/>
    <cellStyle name="Normal 10 6 5" xfId="14133"/>
    <cellStyle name="Normal 10 6_Historic Nickel Prices" xfId="1572"/>
    <cellStyle name="Normal 10 7" xfId="493"/>
    <cellStyle name="Normal 10 7 10" xfId="1573"/>
    <cellStyle name="Normal 10 7 10 2" xfId="4892"/>
    <cellStyle name="Normal 10 7 10 2 2" xfId="11378"/>
    <cellStyle name="Normal 10 7 10 2 2 2" xfId="23766"/>
    <cellStyle name="Normal 10 7 10 2 3" xfId="17324"/>
    <cellStyle name="Normal 10 7 10 3" xfId="7814"/>
    <cellStyle name="Normal 10 7 10 3 2" xfId="20230"/>
    <cellStyle name="Normal 10 7 10 4" xfId="15095"/>
    <cellStyle name="Normal 10 7 11" xfId="1574"/>
    <cellStyle name="Normal 10 7 11 2" xfId="4893"/>
    <cellStyle name="Normal 10 7 11 2 2" xfId="11379"/>
    <cellStyle name="Normal 10 7 11 2 2 2" xfId="23767"/>
    <cellStyle name="Normal 10 7 11 2 3" xfId="17325"/>
    <cellStyle name="Normal 10 7 11 3" xfId="7815"/>
    <cellStyle name="Normal 10 7 11 3 2" xfId="20231"/>
    <cellStyle name="Normal 10 7 11 4" xfId="15096"/>
    <cellStyle name="Normal 10 7 12" xfId="1575"/>
    <cellStyle name="Normal 10 7 12 2" xfId="4894"/>
    <cellStyle name="Normal 10 7 12 2 2" xfId="11380"/>
    <cellStyle name="Normal 10 7 12 2 2 2" xfId="23768"/>
    <cellStyle name="Normal 10 7 12 2 3" xfId="17326"/>
    <cellStyle name="Normal 10 7 12 3" xfId="7816"/>
    <cellStyle name="Normal 10 7 12 3 2" xfId="20232"/>
    <cellStyle name="Normal 10 7 12 4" xfId="15097"/>
    <cellStyle name="Normal 10 7 13" xfId="1576"/>
    <cellStyle name="Normal 10 7 13 2" xfId="4895"/>
    <cellStyle name="Normal 10 7 13 2 2" xfId="11381"/>
    <cellStyle name="Normal 10 7 13 2 2 2" xfId="23769"/>
    <cellStyle name="Normal 10 7 13 2 3" xfId="17327"/>
    <cellStyle name="Normal 10 7 13 3" xfId="7817"/>
    <cellStyle name="Normal 10 7 13 3 2" xfId="20233"/>
    <cellStyle name="Normal 10 7 13 4" xfId="15098"/>
    <cellStyle name="Normal 10 7 14" xfId="1577"/>
    <cellStyle name="Normal 10 7 14 2" xfId="4896"/>
    <cellStyle name="Normal 10 7 14 2 2" xfId="11382"/>
    <cellStyle name="Normal 10 7 14 2 2 2" xfId="23770"/>
    <cellStyle name="Normal 10 7 14 2 3" xfId="17328"/>
    <cellStyle name="Normal 10 7 14 3" xfId="7818"/>
    <cellStyle name="Normal 10 7 14 3 2" xfId="20234"/>
    <cellStyle name="Normal 10 7 14 4" xfId="15099"/>
    <cellStyle name="Normal 10 7 15" xfId="1578"/>
    <cellStyle name="Normal 10 7 15 2" xfId="4897"/>
    <cellStyle name="Normal 10 7 15 2 2" xfId="11383"/>
    <cellStyle name="Normal 10 7 15 2 2 2" xfId="23771"/>
    <cellStyle name="Normal 10 7 15 2 3" xfId="17329"/>
    <cellStyle name="Normal 10 7 15 3" xfId="7819"/>
    <cellStyle name="Normal 10 7 15 3 2" xfId="20235"/>
    <cellStyle name="Normal 10 7 15 4" xfId="15100"/>
    <cellStyle name="Normal 10 7 16" xfId="1579"/>
    <cellStyle name="Normal 10 7 16 2" xfId="4898"/>
    <cellStyle name="Normal 10 7 16 2 2" xfId="11384"/>
    <cellStyle name="Normal 10 7 16 2 2 2" xfId="23772"/>
    <cellStyle name="Normal 10 7 16 2 3" xfId="17330"/>
    <cellStyle name="Normal 10 7 16 3" xfId="7820"/>
    <cellStyle name="Normal 10 7 16 3 2" xfId="20236"/>
    <cellStyle name="Normal 10 7 16 4" xfId="15101"/>
    <cellStyle name="Normal 10 7 17" xfId="1580"/>
    <cellStyle name="Normal 10 7 17 2" xfId="4899"/>
    <cellStyle name="Normal 10 7 17 2 2" xfId="11385"/>
    <cellStyle name="Normal 10 7 17 2 2 2" xfId="23773"/>
    <cellStyle name="Normal 10 7 17 2 3" xfId="17331"/>
    <cellStyle name="Normal 10 7 17 3" xfId="7821"/>
    <cellStyle name="Normal 10 7 17 3 2" xfId="20237"/>
    <cellStyle name="Normal 10 7 17 4" xfId="15102"/>
    <cellStyle name="Normal 10 7 18" xfId="919"/>
    <cellStyle name="Normal 10 7 18 2" xfId="6609"/>
    <cellStyle name="Normal 10 7 18 2 2" xfId="12768"/>
    <cellStyle name="Normal 10 7 18 2 2 2" xfId="25155"/>
    <cellStyle name="Normal 10 7 18 2 3" xfId="19035"/>
    <cellStyle name="Normal 10 7 18 3" xfId="9537"/>
    <cellStyle name="Normal 10 7 18 3 2" xfId="21940"/>
    <cellStyle name="Normal 10 7 18 4" xfId="14588"/>
    <cellStyle name="Normal 10 7 19" xfId="4380"/>
    <cellStyle name="Normal 10 7 19 2" xfId="10998"/>
    <cellStyle name="Normal 10 7 19 2 2" xfId="23386"/>
    <cellStyle name="Normal 10 7 19 3" xfId="16817"/>
    <cellStyle name="Normal 10 7 2" xfId="931"/>
    <cellStyle name="Normal 10 7 2 2" xfId="4391"/>
    <cellStyle name="Normal 10 7 2 2 2" xfId="10225"/>
    <cellStyle name="Normal 10 7 2 2 2 2" xfId="22626"/>
    <cellStyle name="Normal 10 7 2 2 3" xfId="16828"/>
    <cellStyle name="Normal 10 7 2 3" xfId="10519"/>
    <cellStyle name="Normal 10 7 2 3 2" xfId="22920"/>
    <cellStyle name="Normal 10 7 2 4" xfId="7314"/>
    <cellStyle name="Normal 10 7 2 4 2" xfId="19734"/>
    <cellStyle name="Normal 10 7 2 5" xfId="14599"/>
    <cellStyle name="Normal 10 7 2_Iron Ore TSI Prices" xfId="13459"/>
    <cellStyle name="Normal 10 7 20" xfId="7303"/>
    <cellStyle name="Normal 10 7 20 2" xfId="19723"/>
    <cellStyle name="Normal 10 7 21" xfId="14224"/>
    <cellStyle name="Normal 10 7 3" xfId="1581"/>
    <cellStyle name="Normal 10 7 3 2" xfId="4900"/>
    <cellStyle name="Normal 10 7 3 2 2" xfId="10317"/>
    <cellStyle name="Normal 10 7 3 2 2 2" xfId="22718"/>
    <cellStyle name="Normal 10 7 3 2 3" xfId="17332"/>
    <cellStyle name="Normal 10 7 3 3" xfId="10705"/>
    <cellStyle name="Normal 10 7 3 3 2" xfId="23106"/>
    <cellStyle name="Normal 10 7 3 4" xfId="7822"/>
    <cellStyle name="Normal 10 7 3 4 2" xfId="20238"/>
    <cellStyle name="Normal 10 7 3 5" xfId="15103"/>
    <cellStyle name="Normal 10 7 3_LNG &amp; LPG rework" xfId="30210"/>
    <cellStyle name="Normal 10 7 4" xfId="1582"/>
    <cellStyle name="Normal 10 7 4 2" xfId="4901"/>
    <cellStyle name="Normal 10 7 4 2 2" xfId="11386"/>
    <cellStyle name="Normal 10 7 4 2 2 2" xfId="23774"/>
    <cellStyle name="Normal 10 7 4 2 3" xfId="17333"/>
    <cellStyle name="Normal 10 7 4 3" xfId="7823"/>
    <cellStyle name="Normal 10 7 4 3 2" xfId="20239"/>
    <cellStyle name="Normal 10 7 4 4" xfId="15104"/>
    <cellStyle name="Normal 10 7 5" xfId="1583"/>
    <cellStyle name="Normal 10 7 5 2" xfId="4902"/>
    <cellStyle name="Normal 10 7 5 2 2" xfId="11387"/>
    <cellStyle name="Normal 10 7 5 2 2 2" xfId="23775"/>
    <cellStyle name="Normal 10 7 5 2 3" xfId="17334"/>
    <cellStyle name="Normal 10 7 5 3" xfId="7824"/>
    <cellStyle name="Normal 10 7 5 3 2" xfId="20240"/>
    <cellStyle name="Normal 10 7 5 4" xfId="15105"/>
    <cellStyle name="Normal 10 7 6" xfId="1584"/>
    <cellStyle name="Normal 10 7 6 2" xfId="4903"/>
    <cellStyle name="Normal 10 7 6 2 2" xfId="11388"/>
    <cellStyle name="Normal 10 7 6 2 2 2" xfId="23776"/>
    <cellStyle name="Normal 10 7 6 2 3" xfId="17335"/>
    <cellStyle name="Normal 10 7 6 3" xfId="7825"/>
    <cellStyle name="Normal 10 7 6 3 2" xfId="20241"/>
    <cellStyle name="Normal 10 7 6 4" xfId="15106"/>
    <cellStyle name="Normal 10 7 7" xfId="1585"/>
    <cellStyle name="Normal 10 7 7 2" xfId="4904"/>
    <cellStyle name="Normal 10 7 7 2 2" xfId="11389"/>
    <cellStyle name="Normal 10 7 7 2 2 2" xfId="23777"/>
    <cellStyle name="Normal 10 7 7 2 3" xfId="17336"/>
    <cellStyle name="Normal 10 7 7 3" xfId="7826"/>
    <cellStyle name="Normal 10 7 7 3 2" xfId="20242"/>
    <cellStyle name="Normal 10 7 7 4" xfId="15107"/>
    <cellStyle name="Normal 10 7 8" xfId="1586"/>
    <cellStyle name="Normal 10 7 8 2" xfId="4905"/>
    <cellStyle name="Normal 10 7 8 2 2" xfId="11390"/>
    <cellStyle name="Normal 10 7 8 2 2 2" xfId="23778"/>
    <cellStyle name="Normal 10 7 8 2 3" xfId="17337"/>
    <cellStyle name="Normal 10 7 8 3" xfId="7827"/>
    <cellStyle name="Normal 10 7 8 3 2" xfId="20243"/>
    <cellStyle name="Normal 10 7 8 4" xfId="15108"/>
    <cellStyle name="Normal 10 7 9" xfId="1587"/>
    <cellStyle name="Normal 10 7 9 2" xfId="4906"/>
    <cellStyle name="Normal 10 7 9 2 2" xfId="11391"/>
    <cellStyle name="Normal 10 7 9 2 2 2" xfId="23779"/>
    <cellStyle name="Normal 10 7 9 2 3" xfId="17338"/>
    <cellStyle name="Normal 10 7 9 3" xfId="7828"/>
    <cellStyle name="Normal 10 7 9 3 2" xfId="20244"/>
    <cellStyle name="Normal 10 7 9 4" xfId="15109"/>
    <cellStyle name="Normal 10 7_Alumina Prices" xfId="1588"/>
    <cellStyle name="Normal 10 8" xfId="937"/>
    <cellStyle name="Normal 10 8 10" xfId="1589"/>
    <cellStyle name="Normal 10 8 10 2" xfId="4907"/>
    <cellStyle name="Normal 10 8 10 2 2" xfId="11392"/>
    <cellStyle name="Normal 10 8 10 2 2 2" xfId="23780"/>
    <cellStyle name="Normal 10 8 10 2 3" xfId="17339"/>
    <cellStyle name="Normal 10 8 10 3" xfId="7829"/>
    <cellStyle name="Normal 10 8 10 3 2" xfId="20245"/>
    <cellStyle name="Normal 10 8 10 4" xfId="15110"/>
    <cellStyle name="Normal 10 8 11" xfId="1590"/>
    <cellStyle name="Normal 10 8 11 2" xfId="4908"/>
    <cellStyle name="Normal 10 8 11 2 2" xfId="11393"/>
    <cellStyle name="Normal 10 8 11 2 2 2" xfId="23781"/>
    <cellStyle name="Normal 10 8 11 2 3" xfId="17340"/>
    <cellStyle name="Normal 10 8 11 3" xfId="7830"/>
    <cellStyle name="Normal 10 8 11 3 2" xfId="20246"/>
    <cellStyle name="Normal 10 8 11 4" xfId="15111"/>
    <cellStyle name="Normal 10 8 12" xfId="1591"/>
    <cellStyle name="Normal 10 8 12 2" xfId="4909"/>
    <cellStyle name="Normal 10 8 12 2 2" xfId="11394"/>
    <cellStyle name="Normal 10 8 12 2 2 2" xfId="23782"/>
    <cellStyle name="Normal 10 8 12 2 3" xfId="17341"/>
    <cellStyle name="Normal 10 8 12 3" xfId="7831"/>
    <cellStyle name="Normal 10 8 12 3 2" xfId="20247"/>
    <cellStyle name="Normal 10 8 12 4" xfId="15112"/>
    <cellStyle name="Normal 10 8 13" xfId="1592"/>
    <cellStyle name="Normal 10 8 13 2" xfId="4910"/>
    <cellStyle name="Normal 10 8 13 2 2" xfId="11395"/>
    <cellStyle name="Normal 10 8 13 2 2 2" xfId="23783"/>
    <cellStyle name="Normal 10 8 13 2 3" xfId="17342"/>
    <cellStyle name="Normal 10 8 13 3" xfId="7832"/>
    <cellStyle name="Normal 10 8 13 3 2" xfId="20248"/>
    <cellStyle name="Normal 10 8 13 4" xfId="15113"/>
    <cellStyle name="Normal 10 8 14" xfId="1593"/>
    <cellStyle name="Normal 10 8 14 2" xfId="4911"/>
    <cellStyle name="Normal 10 8 14 2 2" xfId="11396"/>
    <cellStyle name="Normal 10 8 14 2 2 2" xfId="23784"/>
    <cellStyle name="Normal 10 8 14 2 3" xfId="17343"/>
    <cellStyle name="Normal 10 8 14 3" xfId="7833"/>
    <cellStyle name="Normal 10 8 14 3 2" xfId="20249"/>
    <cellStyle name="Normal 10 8 14 4" xfId="15114"/>
    <cellStyle name="Normal 10 8 15" xfId="1594"/>
    <cellStyle name="Normal 10 8 15 2" xfId="4912"/>
    <cellStyle name="Normal 10 8 15 2 2" xfId="11397"/>
    <cellStyle name="Normal 10 8 15 2 2 2" xfId="23785"/>
    <cellStyle name="Normal 10 8 15 2 3" xfId="17344"/>
    <cellStyle name="Normal 10 8 15 3" xfId="7834"/>
    <cellStyle name="Normal 10 8 15 3 2" xfId="20250"/>
    <cellStyle name="Normal 10 8 15 4" xfId="15115"/>
    <cellStyle name="Normal 10 8 16" xfId="1595"/>
    <cellStyle name="Normal 10 8 16 2" xfId="4913"/>
    <cellStyle name="Normal 10 8 16 2 2" xfId="11398"/>
    <cellStyle name="Normal 10 8 16 2 2 2" xfId="23786"/>
    <cellStyle name="Normal 10 8 16 2 3" xfId="17345"/>
    <cellStyle name="Normal 10 8 16 3" xfId="7835"/>
    <cellStyle name="Normal 10 8 16 3 2" xfId="20251"/>
    <cellStyle name="Normal 10 8 16 4" xfId="15116"/>
    <cellStyle name="Normal 10 8 17" xfId="1596"/>
    <cellStyle name="Normal 10 8 17 2" xfId="4914"/>
    <cellStyle name="Normal 10 8 17 2 2" xfId="11399"/>
    <cellStyle name="Normal 10 8 17 2 2 2" xfId="23787"/>
    <cellStyle name="Normal 10 8 17 2 3" xfId="17346"/>
    <cellStyle name="Normal 10 8 17 3" xfId="7836"/>
    <cellStyle name="Normal 10 8 17 3 2" xfId="20252"/>
    <cellStyle name="Normal 10 8 17 4" xfId="15117"/>
    <cellStyle name="Normal 10 8 18" xfId="4396"/>
    <cellStyle name="Normal 10 8 18 2" xfId="11010"/>
    <cellStyle name="Normal 10 8 18 2 2" xfId="23398"/>
    <cellStyle name="Normal 10 8 18 3" xfId="16833"/>
    <cellStyle name="Normal 10 8 19" xfId="7319"/>
    <cellStyle name="Normal 10 8 19 2" xfId="19739"/>
    <cellStyle name="Normal 10 8 2" xfId="1597"/>
    <cellStyle name="Normal 10 8 2 2" xfId="4915"/>
    <cellStyle name="Normal 10 8 2 2 2" xfId="10230"/>
    <cellStyle name="Normal 10 8 2 2 2 2" xfId="22631"/>
    <cellStyle name="Normal 10 8 2 2 3" xfId="17347"/>
    <cellStyle name="Normal 10 8 2 3" xfId="10524"/>
    <cellStyle name="Normal 10 8 2 3 2" xfId="22925"/>
    <cellStyle name="Normal 10 8 2 4" xfId="7837"/>
    <cellStyle name="Normal 10 8 2 4 2" xfId="20253"/>
    <cellStyle name="Normal 10 8 2 5" xfId="15118"/>
    <cellStyle name="Normal 10 8 2_LNG &amp; LPG rework" xfId="30211"/>
    <cellStyle name="Normal 10 8 20" xfId="14604"/>
    <cellStyle name="Normal 10 8 3" xfId="1598"/>
    <cellStyle name="Normal 10 8 3 2" xfId="4916"/>
    <cellStyle name="Normal 10 8 3 2 2" xfId="10322"/>
    <cellStyle name="Normal 10 8 3 2 2 2" xfId="22723"/>
    <cellStyle name="Normal 10 8 3 2 3" xfId="17348"/>
    <cellStyle name="Normal 10 8 3 3" xfId="10710"/>
    <cellStyle name="Normal 10 8 3 3 2" xfId="23111"/>
    <cellStyle name="Normal 10 8 3 4" xfId="7838"/>
    <cellStyle name="Normal 10 8 3 4 2" xfId="20254"/>
    <cellStyle name="Normal 10 8 3 5" xfId="15119"/>
    <cellStyle name="Normal 10 8 3_LNG &amp; LPG rework" xfId="30386"/>
    <cellStyle name="Normal 10 8 4" xfId="1599"/>
    <cellStyle name="Normal 10 8 4 2" xfId="4917"/>
    <cellStyle name="Normal 10 8 4 2 2" xfId="11400"/>
    <cellStyle name="Normal 10 8 4 2 2 2" xfId="23788"/>
    <cellStyle name="Normal 10 8 4 2 3" xfId="17349"/>
    <cellStyle name="Normal 10 8 4 3" xfId="7839"/>
    <cellStyle name="Normal 10 8 4 3 2" xfId="20255"/>
    <cellStyle name="Normal 10 8 4 4" xfId="15120"/>
    <cellStyle name="Normal 10 8 5" xfId="1600"/>
    <cellStyle name="Normal 10 8 5 2" xfId="4918"/>
    <cellStyle name="Normal 10 8 5 2 2" xfId="11401"/>
    <cellStyle name="Normal 10 8 5 2 2 2" xfId="23789"/>
    <cellStyle name="Normal 10 8 5 2 3" xfId="17350"/>
    <cellStyle name="Normal 10 8 5 3" xfId="7840"/>
    <cellStyle name="Normal 10 8 5 3 2" xfId="20256"/>
    <cellStyle name="Normal 10 8 5 4" xfId="15121"/>
    <cellStyle name="Normal 10 8 6" xfId="1601"/>
    <cellStyle name="Normal 10 8 6 2" xfId="4919"/>
    <cellStyle name="Normal 10 8 6 2 2" xfId="11402"/>
    <cellStyle name="Normal 10 8 6 2 2 2" xfId="23790"/>
    <cellStyle name="Normal 10 8 6 2 3" xfId="17351"/>
    <cellStyle name="Normal 10 8 6 3" xfId="7841"/>
    <cellStyle name="Normal 10 8 6 3 2" xfId="20257"/>
    <cellStyle name="Normal 10 8 6 4" xfId="15122"/>
    <cellStyle name="Normal 10 8 7" xfId="1602"/>
    <cellStyle name="Normal 10 8 7 2" xfId="4920"/>
    <cellStyle name="Normal 10 8 7 2 2" xfId="11403"/>
    <cellStyle name="Normal 10 8 7 2 2 2" xfId="23791"/>
    <cellStyle name="Normal 10 8 7 2 3" xfId="17352"/>
    <cellStyle name="Normal 10 8 7 3" xfId="7842"/>
    <cellStyle name="Normal 10 8 7 3 2" xfId="20258"/>
    <cellStyle name="Normal 10 8 7 4" xfId="15123"/>
    <cellStyle name="Normal 10 8 8" xfId="1603"/>
    <cellStyle name="Normal 10 8 8 2" xfId="4921"/>
    <cellStyle name="Normal 10 8 8 2 2" xfId="11404"/>
    <cellStyle name="Normal 10 8 8 2 2 2" xfId="23792"/>
    <cellStyle name="Normal 10 8 8 2 3" xfId="17353"/>
    <cellStyle name="Normal 10 8 8 3" xfId="7843"/>
    <cellStyle name="Normal 10 8 8 3 2" xfId="20259"/>
    <cellStyle name="Normal 10 8 8 4" xfId="15124"/>
    <cellStyle name="Normal 10 8 9" xfId="1604"/>
    <cellStyle name="Normal 10 8 9 2" xfId="4922"/>
    <cellStyle name="Normal 10 8 9 2 2" xfId="11405"/>
    <cellStyle name="Normal 10 8 9 2 2 2" xfId="23793"/>
    <cellStyle name="Normal 10 8 9 2 3" xfId="17354"/>
    <cellStyle name="Normal 10 8 9 3" xfId="7844"/>
    <cellStyle name="Normal 10 8 9 3 2" xfId="20260"/>
    <cellStyle name="Normal 10 8 9 4" xfId="15125"/>
    <cellStyle name="Normal 10 8_Alumina Prices" xfId="1605"/>
    <cellStyle name="Normal 10 9" xfId="948"/>
    <cellStyle name="Normal 10 9 10" xfId="1606"/>
    <cellStyle name="Normal 10 9 10 2" xfId="4923"/>
    <cellStyle name="Normal 10 9 10 2 2" xfId="11406"/>
    <cellStyle name="Normal 10 9 10 2 2 2" xfId="23794"/>
    <cellStyle name="Normal 10 9 10 2 3" xfId="17355"/>
    <cellStyle name="Normal 10 9 10 3" xfId="7845"/>
    <cellStyle name="Normal 10 9 10 3 2" xfId="20261"/>
    <cellStyle name="Normal 10 9 10 4" xfId="15126"/>
    <cellStyle name="Normal 10 9 11" xfId="1607"/>
    <cellStyle name="Normal 10 9 11 2" xfId="4924"/>
    <cellStyle name="Normal 10 9 11 2 2" xfId="11407"/>
    <cellStyle name="Normal 10 9 11 2 2 2" xfId="23795"/>
    <cellStyle name="Normal 10 9 11 2 3" xfId="17356"/>
    <cellStyle name="Normal 10 9 11 3" xfId="7846"/>
    <cellStyle name="Normal 10 9 11 3 2" xfId="20262"/>
    <cellStyle name="Normal 10 9 11 4" xfId="15127"/>
    <cellStyle name="Normal 10 9 12" xfId="1608"/>
    <cellStyle name="Normal 10 9 12 2" xfId="4925"/>
    <cellStyle name="Normal 10 9 12 2 2" xfId="11408"/>
    <cellStyle name="Normal 10 9 12 2 2 2" xfId="23796"/>
    <cellStyle name="Normal 10 9 12 2 3" xfId="17357"/>
    <cellStyle name="Normal 10 9 12 3" xfId="7847"/>
    <cellStyle name="Normal 10 9 12 3 2" xfId="20263"/>
    <cellStyle name="Normal 10 9 12 4" xfId="15128"/>
    <cellStyle name="Normal 10 9 13" xfId="1609"/>
    <cellStyle name="Normal 10 9 13 2" xfId="4926"/>
    <cellStyle name="Normal 10 9 13 2 2" xfId="11409"/>
    <cellStyle name="Normal 10 9 13 2 2 2" xfId="23797"/>
    <cellStyle name="Normal 10 9 13 2 3" xfId="17358"/>
    <cellStyle name="Normal 10 9 13 3" xfId="7848"/>
    <cellStyle name="Normal 10 9 13 3 2" xfId="20264"/>
    <cellStyle name="Normal 10 9 13 4" xfId="15129"/>
    <cellStyle name="Normal 10 9 14" xfId="1610"/>
    <cellStyle name="Normal 10 9 14 2" xfId="4927"/>
    <cellStyle name="Normal 10 9 14 2 2" xfId="11410"/>
    <cellStyle name="Normal 10 9 14 2 2 2" xfId="23798"/>
    <cellStyle name="Normal 10 9 14 2 3" xfId="17359"/>
    <cellStyle name="Normal 10 9 14 3" xfId="7849"/>
    <cellStyle name="Normal 10 9 14 3 2" xfId="20265"/>
    <cellStyle name="Normal 10 9 14 4" xfId="15130"/>
    <cellStyle name="Normal 10 9 15" xfId="1611"/>
    <cellStyle name="Normal 10 9 15 2" xfId="4928"/>
    <cellStyle name="Normal 10 9 15 2 2" xfId="11411"/>
    <cellStyle name="Normal 10 9 15 2 2 2" xfId="23799"/>
    <cellStyle name="Normal 10 9 15 2 3" xfId="17360"/>
    <cellStyle name="Normal 10 9 15 3" xfId="7850"/>
    <cellStyle name="Normal 10 9 15 3 2" xfId="20266"/>
    <cellStyle name="Normal 10 9 15 4" xfId="15131"/>
    <cellStyle name="Normal 10 9 16" xfId="1612"/>
    <cellStyle name="Normal 10 9 16 2" xfId="4929"/>
    <cellStyle name="Normal 10 9 16 2 2" xfId="11412"/>
    <cellStyle name="Normal 10 9 16 2 2 2" xfId="23800"/>
    <cellStyle name="Normal 10 9 16 2 3" xfId="17361"/>
    <cellStyle name="Normal 10 9 16 3" xfId="7851"/>
    <cellStyle name="Normal 10 9 16 3 2" xfId="20267"/>
    <cellStyle name="Normal 10 9 16 4" xfId="15132"/>
    <cellStyle name="Normal 10 9 17" xfId="4403"/>
    <cellStyle name="Normal 10 9 17 2" xfId="11016"/>
    <cellStyle name="Normal 10 9 17 2 2" xfId="23404"/>
    <cellStyle name="Normal 10 9 17 3" xfId="16840"/>
    <cellStyle name="Normal 10 9 18" xfId="7326"/>
    <cellStyle name="Normal 10 9 18 2" xfId="19746"/>
    <cellStyle name="Normal 10 9 19" xfId="14611"/>
    <cellStyle name="Normal 10 9 2" xfId="1613"/>
    <cellStyle name="Normal 10 9 2 2" xfId="4930"/>
    <cellStyle name="Normal 10 9 2 2 2" xfId="10235"/>
    <cellStyle name="Normal 10 9 2 2 2 2" xfId="22636"/>
    <cellStyle name="Normal 10 9 2 2 3" xfId="17362"/>
    <cellStyle name="Normal 10 9 2 3" xfId="10530"/>
    <cellStyle name="Normal 10 9 2 3 2" xfId="22931"/>
    <cellStyle name="Normal 10 9 2 4" xfId="7852"/>
    <cellStyle name="Normal 10 9 2 4 2" xfId="20268"/>
    <cellStyle name="Normal 10 9 2 5" xfId="15133"/>
    <cellStyle name="Normal 10 9 2_LNG &amp; LPG rework" xfId="30212"/>
    <cellStyle name="Normal 10 9 3" xfId="1614"/>
    <cellStyle name="Normal 10 9 3 2" xfId="4931"/>
    <cellStyle name="Normal 10 9 3 2 2" xfId="10327"/>
    <cellStyle name="Normal 10 9 3 2 2 2" xfId="22728"/>
    <cellStyle name="Normal 10 9 3 2 3" xfId="17363"/>
    <cellStyle name="Normal 10 9 3 3" xfId="10717"/>
    <cellStyle name="Normal 10 9 3 3 2" xfId="23118"/>
    <cellStyle name="Normal 10 9 3 4" xfId="7853"/>
    <cellStyle name="Normal 10 9 3 4 2" xfId="20269"/>
    <cellStyle name="Normal 10 9 3 5" xfId="15134"/>
    <cellStyle name="Normal 10 9 3_LNG &amp; LPG rework" xfId="30086"/>
    <cellStyle name="Normal 10 9 4" xfId="1615"/>
    <cellStyle name="Normal 10 9 4 2" xfId="4932"/>
    <cellStyle name="Normal 10 9 4 2 2" xfId="11413"/>
    <cellStyle name="Normal 10 9 4 2 2 2" xfId="23801"/>
    <cellStyle name="Normal 10 9 4 2 3" xfId="17364"/>
    <cellStyle name="Normal 10 9 4 3" xfId="7854"/>
    <cellStyle name="Normal 10 9 4 3 2" xfId="20270"/>
    <cellStyle name="Normal 10 9 4 4" xfId="15135"/>
    <cellStyle name="Normal 10 9 5" xfId="1616"/>
    <cellStyle name="Normal 10 9 5 2" xfId="4933"/>
    <cellStyle name="Normal 10 9 5 2 2" xfId="11414"/>
    <cellStyle name="Normal 10 9 5 2 2 2" xfId="23802"/>
    <cellStyle name="Normal 10 9 5 2 3" xfId="17365"/>
    <cellStyle name="Normal 10 9 5 3" xfId="7855"/>
    <cellStyle name="Normal 10 9 5 3 2" xfId="20271"/>
    <cellStyle name="Normal 10 9 5 4" xfId="15136"/>
    <cellStyle name="Normal 10 9 6" xfId="1617"/>
    <cellStyle name="Normal 10 9 6 2" xfId="4934"/>
    <cellStyle name="Normal 10 9 6 2 2" xfId="11415"/>
    <cellStyle name="Normal 10 9 6 2 2 2" xfId="23803"/>
    <cellStyle name="Normal 10 9 6 2 3" xfId="17366"/>
    <cellStyle name="Normal 10 9 6 3" xfId="7856"/>
    <cellStyle name="Normal 10 9 6 3 2" xfId="20272"/>
    <cellStyle name="Normal 10 9 6 4" xfId="15137"/>
    <cellStyle name="Normal 10 9 7" xfId="1618"/>
    <cellStyle name="Normal 10 9 7 2" xfId="4935"/>
    <cellStyle name="Normal 10 9 7 2 2" xfId="11416"/>
    <cellStyle name="Normal 10 9 7 2 2 2" xfId="23804"/>
    <cellStyle name="Normal 10 9 7 2 3" xfId="17367"/>
    <cellStyle name="Normal 10 9 7 3" xfId="7857"/>
    <cellStyle name="Normal 10 9 7 3 2" xfId="20273"/>
    <cellStyle name="Normal 10 9 7 4" xfId="15138"/>
    <cellStyle name="Normal 10 9 8" xfId="1619"/>
    <cellStyle name="Normal 10 9 8 2" xfId="4936"/>
    <cellStyle name="Normal 10 9 8 2 2" xfId="11417"/>
    <cellStyle name="Normal 10 9 8 2 2 2" xfId="23805"/>
    <cellStyle name="Normal 10 9 8 2 3" xfId="17368"/>
    <cellStyle name="Normal 10 9 8 3" xfId="7858"/>
    <cellStyle name="Normal 10 9 8 3 2" xfId="20274"/>
    <cellStyle name="Normal 10 9 8 4" xfId="15139"/>
    <cellStyle name="Normal 10 9 9" xfId="1620"/>
    <cellStyle name="Normal 10 9 9 2" xfId="4937"/>
    <cellStyle name="Normal 10 9 9 2 2" xfId="11418"/>
    <cellStyle name="Normal 10 9 9 2 2 2" xfId="23806"/>
    <cellStyle name="Normal 10 9 9 2 3" xfId="17369"/>
    <cellStyle name="Normal 10 9 9 3" xfId="7859"/>
    <cellStyle name="Normal 10 9 9 3 2" xfId="20275"/>
    <cellStyle name="Normal 10 9 9 4" xfId="15140"/>
    <cellStyle name="Normal 10 9_Alumina Prices" xfId="1621"/>
    <cellStyle name="Normal 10_2015  Data" xfId="462"/>
    <cellStyle name="Normal 100" xfId="1622"/>
    <cellStyle name="Normal 100 2" xfId="3631"/>
    <cellStyle name="Normal 100 2 2" xfId="26337"/>
    <cellStyle name="Normal 100 2 2 2" xfId="28332"/>
    <cellStyle name="Normal 100 2 3" xfId="27656"/>
    <cellStyle name="Normal 100 3" xfId="26043"/>
    <cellStyle name="Normal 100 4" xfId="26336"/>
    <cellStyle name="Normal 101" xfId="1623"/>
    <cellStyle name="Normal 101 2" xfId="3632"/>
    <cellStyle name="Normal 101 2 2" xfId="26339"/>
    <cellStyle name="Normal 101 2 2 2" xfId="28333"/>
    <cellStyle name="Normal 101 2 3" xfId="27657"/>
    <cellStyle name="Normal 101 3" xfId="26045"/>
    <cellStyle name="Normal 101 4" xfId="26338"/>
    <cellStyle name="Normal 102" xfId="1624"/>
    <cellStyle name="Normal 102 2" xfId="3633"/>
    <cellStyle name="Normal 102 2 2" xfId="28334"/>
    <cellStyle name="Normal 102 2 3" xfId="27658"/>
    <cellStyle name="Normal 102 3" xfId="26052"/>
    <cellStyle name="Normal 102 4" xfId="26340"/>
    <cellStyle name="Normal 103" xfId="1625"/>
    <cellStyle name="Normal 103 2" xfId="3634"/>
    <cellStyle name="Normal 103 2 2" xfId="28335"/>
    <cellStyle name="Normal 103 2 3" xfId="27659"/>
    <cellStyle name="Normal 103 3" xfId="26051"/>
    <cellStyle name="Normal 103 4" xfId="26341"/>
    <cellStyle name="Normal 104" xfId="1626"/>
    <cellStyle name="Normal 104 2" xfId="3635"/>
    <cellStyle name="Normal 104 2 2" xfId="28336"/>
    <cellStyle name="Normal 104 2 3" xfId="27660"/>
    <cellStyle name="Normal 104 3" xfId="26053"/>
    <cellStyle name="Normal 104 4" xfId="26342"/>
    <cellStyle name="Normal 105" xfId="1627"/>
    <cellStyle name="Normal 105 2" xfId="3636"/>
    <cellStyle name="Normal 105 2 2" xfId="28337"/>
    <cellStyle name="Normal 105 2 3" xfId="27661"/>
    <cellStyle name="Normal 105 3" xfId="26054"/>
    <cellStyle name="Normal 105 4" xfId="26343"/>
    <cellStyle name="Normal 106" xfId="1628"/>
    <cellStyle name="Normal 106 2" xfId="3637"/>
    <cellStyle name="Normal 106 2 2" xfId="28338"/>
    <cellStyle name="Normal 106 2 3" xfId="27662"/>
    <cellStyle name="Normal 106 3" xfId="26055"/>
    <cellStyle name="Normal 106 4" xfId="26344"/>
    <cellStyle name="Normal 107" xfId="1629"/>
    <cellStyle name="Normal 107 2" xfId="3638"/>
    <cellStyle name="Normal 107 2 2" xfId="28339"/>
    <cellStyle name="Normal 107 2 3" xfId="27663"/>
    <cellStyle name="Normal 107 3" xfId="26057"/>
    <cellStyle name="Normal 107 4" xfId="26345"/>
    <cellStyle name="Normal 108" xfId="1630"/>
    <cellStyle name="Normal 108 2" xfId="3639"/>
    <cellStyle name="Normal 108 2 2" xfId="28340"/>
    <cellStyle name="Normal 108 2 3" xfId="27664"/>
    <cellStyle name="Normal 108 3" xfId="26060"/>
    <cellStyle name="Normal 108 4" xfId="26346"/>
    <cellStyle name="Normal 109" xfId="1631"/>
    <cellStyle name="Normal 109 2" xfId="3640"/>
    <cellStyle name="Normal 109 2 2" xfId="28341"/>
    <cellStyle name="Normal 109 2 3" xfId="27665"/>
    <cellStyle name="Normal 109 3" xfId="26058"/>
    <cellStyle name="Normal 109 4" xfId="26347"/>
    <cellStyle name="Normal 11" xfId="116"/>
    <cellStyle name="Normal 11 10" xfId="1632"/>
    <cellStyle name="Normal 11 10 10" xfId="1633"/>
    <cellStyle name="Normal 11 10 10 2" xfId="4939"/>
    <cellStyle name="Normal 11 10 10 2 2" xfId="11420"/>
    <cellStyle name="Normal 11 10 10 2 2 2" xfId="23808"/>
    <cellStyle name="Normal 11 10 10 2 3" xfId="17371"/>
    <cellStyle name="Normal 11 10 10 3" xfId="7861"/>
    <cellStyle name="Normal 11 10 10 3 2" xfId="20277"/>
    <cellStyle name="Normal 11 10 10 4" xfId="15142"/>
    <cellStyle name="Normal 11 10 11" xfId="1634"/>
    <cellStyle name="Normal 11 10 11 2" xfId="4940"/>
    <cellStyle name="Normal 11 10 11 2 2" xfId="11421"/>
    <cellStyle name="Normal 11 10 11 2 2 2" xfId="23809"/>
    <cellStyle name="Normal 11 10 11 2 3" xfId="17372"/>
    <cellStyle name="Normal 11 10 11 3" xfId="7862"/>
    <cellStyle name="Normal 11 10 11 3 2" xfId="20278"/>
    <cellStyle name="Normal 11 10 11 4" xfId="15143"/>
    <cellStyle name="Normal 11 10 12" xfId="1635"/>
    <cellStyle name="Normal 11 10 12 2" xfId="4941"/>
    <cellStyle name="Normal 11 10 12 2 2" xfId="11422"/>
    <cellStyle name="Normal 11 10 12 2 2 2" xfId="23810"/>
    <cellStyle name="Normal 11 10 12 2 3" xfId="17373"/>
    <cellStyle name="Normal 11 10 12 3" xfId="7863"/>
    <cellStyle name="Normal 11 10 12 3 2" xfId="20279"/>
    <cellStyle name="Normal 11 10 12 4" xfId="15144"/>
    <cellStyle name="Normal 11 10 13" xfId="1636"/>
    <cellStyle name="Normal 11 10 13 2" xfId="4942"/>
    <cellStyle name="Normal 11 10 13 2 2" xfId="11423"/>
    <cellStyle name="Normal 11 10 13 2 2 2" xfId="23811"/>
    <cellStyle name="Normal 11 10 13 2 3" xfId="17374"/>
    <cellStyle name="Normal 11 10 13 3" xfId="7864"/>
    <cellStyle name="Normal 11 10 13 3 2" xfId="20280"/>
    <cellStyle name="Normal 11 10 13 4" xfId="15145"/>
    <cellStyle name="Normal 11 10 14" xfId="1637"/>
    <cellStyle name="Normal 11 10 14 2" xfId="4943"/>
    <cellStyle name="Normal 11 10 14 2 2" xfId="11424"/>
    <cellStyle name="Normal 11 10 14 2 2 2" xfId="23812"/>
    <cellStyle name="Normal 11 10 14 2 3" xfId="17375"/>
    <cellStyle name="Normal 11 10 14 3" xfId="7865"/>
    <cellStyle name="Normal 11 10 14 3 2" xfId="20281"/>
    <cellStyle name="Normal 11 10 14 4" xfId="15146"/>
    <cellStyle name="Normal 11 10 15" xfId="1638"/>
    <cellStyle name="Normal 11 10 15 2" xfId="4944"/>
    <cellStyle name="Normal 11 10 15 2 2" xfId="11425"/>
    <cellStyle name="Normal 11 10 15 2 2 2" xfId="23813"/>
    <cellStyle name="Normal 11 10 15 2 3" xfId="17376"/>
    <cellStyle name="Normal 11 10 15 3" xfId="7866"/>
    <cellStyle name="Normal 11 10 15 3 2" xfId="20282"/>
    <cellStyle name="Normal 11 10 15 4" xfId="15147"/>
    <cellStyle name="Normal 11 10 16" xfId="4938"/>
    <cellStyle name="Normal 11 10 16 2" xfId="11419"/>
    <cellStyle name="Normal 11 10 16 2 2" xfId="23807"/>
    <cellStyle name="Normal 11 10 16 3" xfId="17370"/>
    <cellStyle name="Normal 11 10 17" xfId="7860"/>
    <cellStyle name="Normal 11 10 17 2" xfId="20276"/>
    <cellStyle name="Normal 11 10 18" xfId="15141"/>
    <cellStyle name="Normal 11 10 2" xfId="1639"/>
    <cellStyle name="Normal 11 10 2 2" xfId="4945"/>
    <cellStyle name="Normal 11 10 2 2 2" xfId="10242"/>
    <cellStyle name="Normal 11 10 2 2 2 2" xfId="22643"/>
    <cellStyle name="Normal 11 10 2 2 3" xfId="17377"/>
    <cellStyle name="Normal 11 10 2 3" xfId="10537"/>
    <cellStyle name="Normal 11 10 2 3 2" xfId="22938"/>
    <cellStyle name="Normal 11 10 2 4" xfId="7867"/>
    <cellStyle name="Normal 11 10 2 4 2" xfId="20283"/>
    <cellStyle name="Normal 11 10 2 5" xfId="15148"/>
    <cellStyle name="Normal 11 10 2_LNG &amp; LPG rework" xfId="30213"/>
    <cellStyle name="Normal 11 10 3" xfId="1640"/>
    <cellStyle name="Normal 11 10 3 2" xfId="4946"/>
    <cellStyle name="Normal 11 10 3 2 2" xfId="10333"/>
    <cellStyle name="Normal 11 10 3 2 2 2" xfId="22734"/>
    <cellStyle name="Normal 11 10 3 2 3" xfId="17378"/>
    <cellStyle name="Normal 11 10 3 3" xfId="10724"/>
    <cellStyle name="Normal 11 10 3 3 2" xfId="23125"/>
    <cellStyle name="Normal 11 10 3 4" xfId="7868"/>
    <cellStyle name="Normal 11 10 3 4 2" xfId="20284"/>
    <cellStyle name="Normal 11 10 3 5" xfId="15149"/>
    <cellStyle name="Normal 11 10 3_LNG &amp; LPG rework" xfId="30214"/>
    <cellStyle name="Normal 11 10 4" xfId="1641"/>
    <cellStyle name="Normal 11 10 4 2" xfId="4947"/>
    <cellStyle name="Normal 11 10 4 2 2" xfId="11426"/>
    <cellStyle name="Normal 11 10 4 2 2 2" xfId="23814"/>
    <cellStyle name="Normal 11 10 4 2 3" xfId="17379"/>
    <cellStyle name="Normal 11 10 4 3" xfId="7869"/>
    <cellStyle name="Normal 11 10 4 3 2" xfId="20285"/>
    <cellStyle name="Normal 11 10 4 4" xfId="15150"/>
    <cellStyle name="Normal 11 10 5" xfId="1642"/>
    <cellStyle name="Normal 11 10 5 2" xfId="4948"/>
    <cellStyle name="Normal 11 10 5 2 2" xfId="11427"/>
    <cellStyle name="Normal 11 10 5 2 2 2" xfId="23815"/>
    <cellStyle name="Normal 11 10 5 2 3" xfId="17380"/>
    <cellStyle name="Normal 11 10 5 3" xfId="7870"/>
    <cellStyle name="Normal 11 10 5 3 2" xfId="20286"/>
    <cellStyle name="Normal 11 10 5 4" xfId="15151"/>
    <cellStyle name="Normal 11 10 6" xfId="1643"/>
    <cellStyle name="Normal 11 10 6 2" xfId="4949"/>
    <cellStyle name="Normal 11 10 6 2 2" xfId="11428"/>
    <cellStyle name="Normal 11 10 6 2 2 2" xfId="23816"/>
    <cellStyle name="Normal 11 10 6 2 3" xfId="17381"/>
    <cellStyle name="Normal 11 10 6 3" xfId="7871"/>
    <cellStyle name="Normal 11 10 6 3 2" xfId="20287"/>
    <cellStyle name="Normal 11 10 6 4" xfId="15152"/>
    <cellStyle name="Normal 11 10 7" xfId="1644"/>
    <cellStyle name="Normal 11 10 7 2" xfId="4950"/>
    <cellStyle name="Normal 11 10 7 2 2" xfId="11429"/>
    <cellStyle name="Normal 11 10 7 2 2 2" xfId="23817"/>
    <cellStyle name="Normal 11 10 7 2 3" xfId="17382"/>
    <cellStyle name="Normal 11 10 7 3" xfId="7872"/>
    <cellStyle name="Normal 11 10 7 3 2" xfId="20288"/>
    <cellStyle name="Normal 11 10 7 4" xfId="15153"/>
    <cellStyle name="Normal 11 10 8" xfId="1645"/>
    <cellStyle name="Normal 11 10 8 2" xfId="4951"/>
    <cellStyle name="Normal 11 10 8 2 2" xfId="11430"/>
    <cellStyle name="Normal 11 10 8 2 2 2" xfId="23818"/>
    <cellStyle name="Normal 11 10 8 2 3" xfId="17383"/>
    <cellStyle name="Normal 11 10 8 3" xfId="7873"/>
    <cellStyle name="Normal 11 10 8 3 2" xfId="20289"/>
    <cellStyle name="Normal 11 10 8 4" xfId="15154"/>
    <cellStyle name="Normal 11 10 9" xfId="1646"/>
    <cellStyle name="Normal 11 10 9 2" xfId="4952"/>
    <cellStyle name="Normal 11 10 9 2 2" xfId="11431"/>
    <cellStyle name="Normal 11 10 9 2 2 2" xfId="23819"/>
    <cellStyle name="Normal 11 10 9 2 3" xfId="17384"/>
    <cellStyle name="Normal 11 10 9 3" xfId="7874"/>
    <cellStyle name="Normal 11 10 9 3 2" xfId="20290"/>
    <cellStyle name="Normal 11 10 9 4" xfId="15155"/>
    <cellStyle name="Normal 11 10_Alumina Prices" xfId="1647"/>
    <cellStyle name="Normal 11 11" xfId="1648"/>
    <cellStyle name="Normal 11 11 10" xfId="1649"/>
    <cellStyle name="Normal 11 11 10 2" xfId="4954"/>
    <cellStyle name="Normal 11 11 10 2 2" xfId="11433"/>
    <cellStyle name="Normal 11 11 10 2 2 2" xfId="23821"/>
    <cellStyle name="Normal 11 11 10 2 3" xfId="17386"/>
    <cellStyle name="Normal 11 11 10 3" xfId="7876"/>
    <cellStyle name="Normal 11 11 10 3 2" xfId="20292"/>
    <cellStyle name="Normal 11 11 10 4" xfId="15157"/>
    <cellStyle name="Normal 11 11 11" xfId="1650"/>
    <cellStyle name="Normal 11 11 11 2" xfId="4955"/>
    <cellStyle name="Normal 11 11 11 2 2" xfId="11434"/>
    <cellStyle name="Normal 11 11 11 2 2 2" xfId="23822"/>
    <cellStyle name="Normal 11 11 11 2 3" xfId="17387"/>
    <cellStyle name="Normal 11 11 11 3" xfId="7877"/>
    <cellStyle name="Normal 11 11 11 3 2" xfId="20293"/>
    <cellStyle name="Normal 11 11 11 4" xfId="15158"/>
    <cellStyle name="Normal 11 11 12" xfId="1651"/>
    <cellStyle name="Normal 11 11 12 2" xfId="4956"/>
    <cellStyle name="Normal 11 11 12 2 2" xfId="11435"/>
    <cellStyle name="Normal 11 11 12 2 2 2" xfId="23823"/>
    <cellStyle name="Normal 11 11 12 2 3" xfId="17388"/>
    <cellStyle name="Normal 11 11 12 3" xfId="7878"/>
    <cellStyle name="Normal 11 11 12 3 2" xfId="20294"/>
    <cellStyle name="Normal 11 11 12 4" xfId="15159"/>
    <cellStyle name="Normal 11 11 13" xfId="1652"/>
    <cellStyle name="Normal 11 11 13 2" xfId="4957"/>
    <cellStyle name="Normal 11 11 13 2 2" xfId="11436"/>
    <cellStyle name="Normal 11 11 13 2 2 2" xfId="23824"/>
    <cellStyle name="Normal 11 11 13 2 3" xfId="17389"/>
    <cellStyle name="Normal 11 11 13 3" xfId="7879"/>
    <cellStyle name="Normal 11 11 13 3 2" xfId="20295"/>
    <cellStyle name="Normal 11 11 13 4" xfId="15160"/>
    <cellStyle name="Normal 11 11 14" xfId="4953"/>
    <cellStyle name="Normal 11 11 14 2" xfId="11432"/>
    <cellStyle name="Normal 11 11 14 2 2" xfId="23820"/>
    <cellStyle name="Normal 11 11 14 3" xfId="17385"/>
    <cellStyle name="Normal 11 11 15" xfId="7875"/>
    <cellStyle name="Normal 11 11 15 2" xfId="20291"/>
    <cellStyle name="Normal 11 11 16" xfId="15156"/>
    <cellStyle name="Normal 11 11 2" xfId="1653"/>
    <cellStyle name="Normal 11 11 2 2" xfId="4958"/>
    <cellStyle name="Normal 11 11 2 2 2" xfId="10246"/>
    <cellStyle name="Normal 11 11 2 2 2 2" xfId="22647"/>
    <cellStyle name="Normal 11 11 2 2 3" xfId="17390"/>
    <cellStyle name="Normal 11 11 2 3" xfId="10541"/>
    <cellStyle name="Normal 11 11 2 3 2" xfId="22942"/>
    <cellStyle name="Normal 11 11 2 4" xfId="7880"/>
    <cellStyle name="Normal 11 11 2 4 2" xfId="20296"/>
    <cellStyle name="Normal 11 11 2 5" xfId="15161"/>
    <cellStyle name="Normal 11 11 2_LNG &amp; LPG rework" xfId="30165"/>
    <cellStyle name="Normal 11 11 3" xfId="1654"/>
    <cellStyle name="Normal 11 11 3 2" xfId="4959"/>
    <cellStyle name="Normal 11 11 3 2 2" xfId="10337"/>
    <cellStyle name="Normal 11 11 3 2 2 2" xfId="22738"/>
    <cellStyle name="Normal 11 11 3 2 3" xfId="17391"/>
    <cellStyle name="Normal 11 11 3 3" xfId="10728"/>
    <cellStyle name="Normal 11 11 3 3 2" xfId="23129"/>
    <cellStyle name="Normal 11 11 3 4" xfId="7881"/>
    <cellStyle name="Normal 11 11 3 4 2" xfId="20297"/>
    <cellStyle name="Normal 11 11 3 5" xfId="15162"/>
    <cellStyle name="Normal 11 11 3_LNG &amp; LPG rework" xfId="30215"/>
    <cellStyle name="Normal 11 11 4" xfId="1655"/>
    <cellStyle name="Normal 11 11 4 2" xfId="4960"/>
    <cellStyle name="Normal 11 11 4 2 2" xfId="11437"/>
    <cellStyle name="Normal 11 11 4 2 2 2" xfId="23825"/>
    <cellStyle name="Normal 11 11 4 2 3" xfId="17392"/>
    <cellStyle name="Normal 11 11 4 3" xfId="7882"/>
    <cellStyle name="Normal 11 11 4 3 2" xfId="20298"/>
    <cellStyle name="Normal 11 11 4 4" xfId="15163"/>
    <cellStyle name="Normal 11 11 5" xfId="1656"/>
    <cellStyle name="Normal 11 11 5 2" xfId="4961"/>
    <cellStyle name="Normal 11 11 5 2 2" xfId="11438"/>
    <cellStyle name="Normal 11 11 5 2 2 2" xfId="23826"/>
    <cellStyle name="Normal 11 11 5 2 3" xfId="17393"/>
    <cellStyle name="Normal 11 11 5 3" xfId="7883"/>
    <cellStyle name="Normal 11 11 5 3 2" xfId="20299"/>
    <cellStyle name="Normal 11 11 5 4" xfId="15164"/>
    <cellStyle name="Normal 11 11 6" xfId="1657"/>
    <cellStyle name="Normal 11 11 6 2" xfId="4962"/>
    <cellStyle name="Normal 11 11 6 2 2" xfId="11439"/>
    <cellStyle name="Normal 11 11 6 2 2 2" xfId="23827"/>
    <cellStyle name="Normal 11 11 6 2 3" xfId="17394"/>
    <cellStyle name="Normal 11 11 6 3" xfId="7884"/>
    <cellStyle name="Normal 11 11 6 3 2" xfId="20300"/>
    <cellStyle name="Normal 11 11 6 4" xfId="15165"/>
    <cellStyle name="Normal 11 11 7" xfId="1658"/>
    <cellStyle name="Normal 11 11 7 2" xfId="4963"/>
    <cellStyle name="Normal 11 11 7 2 2" xfId="11440"/>
    <cellStyle name="Normal 11 11 7 2 2 2" xfId="23828"/>
    <cellStyle name="Normal 11 11 7 2 3" xfId="17395"/>
    <cellStyle name="Normal 11 11 7 3" xfId="7885"/>
    <cellStyle name="Normal 11 11 7 3 2" xfId="20301"/>
    <cellStyle name="Normal 11 11 7 4" xfId="15166"/>
    <cellStyle name="Normal 11 11 8" xfId="1659"/>
    <cellStyle name="Normal 11 11 8 2" xfId="4964"/>
    <cellStyle name="Normal 11 11 8 2 2" xfId="11441"/>
    <cellStyle name="Normal 11 11 8 2 2 2" xfId="23829"/>
    <cellStyle name="Normal 11 11 8 2 3" xfId="17396"/>
    <cellStyle name="Normal 11 11 8 3" xfId="7886"/>
    <cellStyle name="Normal 11 11 8 3 2" xfId="20302"/>
    <cellStyle name="Normal 11 11 8 4" xfId="15167"/>
    <cellStyle name="Normal 11 11 9" xfId="1660"/>
    <cellStyle name="Normal 11 11 9 2" xfId="4965"/>
    <cellStyle name="Normal 11 11 9 2 2" xfId="11442"/>
    <cellStyle name="Normal 11 11 9 2 2 2" xfId="23830"/>
    <cellStyle name="Normal 11 11 9 2 3" xfId="17397"/>
    <cellStyle name="Normal 11 11 9 3" xfId="7887"/>
    <cellStyle name="Normal 11 11 9 3 2" xfId="20303"/>
    <cellStyle name="Normal 11 11 9 4" xfId="15168"/>
    <cellStyle name="Normal 11 11_Alumina Prices" xfId="1661"/>
    <cellStyle name="Normal 11 12" xfId="1662"/>
    <cellStyle name="Normal 11 12 10" xfId="1663"/>
    <cellStyle name="Normal 11 12 10 2" xfId="4967"/>
    <cellStyle name="Normal 11 12 10 2 2" xfId="11444"/>
    <cellStyle name="Normal 11 12 10 2 2 2" xfId="23832"/>
    <cellStyle name="Normal 11 12 10 2 3" xfId="17399"/>
    <cellStyle name="Normal 11 12 10 3" xfId="7889"/>
    <cellStyle name="Normal 11 12 10 3 2" xfId="20305"/>
    <cellStyle name="Normal 11 12 10 4" xfId="15170"/>
    <cellStyle name="Normal 11 12 11" xfId="1664"/>
    <cellStyle name="Normal 11 12 11 2" xfId="4968"/>
    <cellStyle name="Normal 11 12 11 2 2" xfId="11445"/>
    <cellStyle name="Normal 11 12 11 2 2 2" xfId="23833"/>
    <cellStyle name="Normal 11 12 11 2 3" xfId="17400"/>
    <cellStyle name="Normal 11 12 11 3" xfId="7890"/>
    <cellStyle name="Normal 11 12 11 3 2" xfId="20306"/>
    <cellStyle name="Normal 11 12 11 4" xfId="15171"/>
    <cellStyle name="Normal 11 12 12" xfId="1665"/>
    <cellStyle name="Normal 11 12 12 2" xfId="4969"/>
    <cellStyle name="Normal 11 12 12 2 2" xfId="11446"/>
    <cellStyle name="Normal 11 12 12 2 2 2" xfId="23834"/>
    <cellStyle name="Normal 11 12 12 2 3" xfId="17401"/>
    <cellStyle name="Normal 11 12 12 3" xfId="7891"/>
    <cellStyle name="Normal 11 12 12 3 2" xfId="20307"/>
    <cellStyle name="Normal 11 12 12 4" xfId="15172"/>
    <cellStyle name="Normal 11 12 13" xfId="1666"/>
    <cellStyle name="Normal 11 12 13 2" xfId="4970"/>
    <cellStyle name="Normal 11 12 13 2 2" xfId="11447"/>
    <cellStyle name="Normal 11 12 13 2 2 2" xfId="23835"/>
    <cellStyle name="Normal 11 12 13 2 3" xfId="17402"/>
    <cellStyle name="Normal 11 12 13 3" xfId="7892"/>
    <cellStyle name="Normal 11 12 13 3 2" xfId="20308"/>
    <cellStyle name="Normal 11 12 13 4" xfId="15173"/>
    <cellStyle name="Normal 11 12 14" xfId="4966"/>
    <cellStyle name="Normal 11 12 14 2" xfId="11443"/>
    <cellStyle name="Normal 11 12 14 2 2" xfId="23831"/>
    <cellStyle name="Normal 11 12 14 3" xfId="17398"/>
    <cellStyle name="Normal 11 12 15" xfId="7888"/>
    <cellStyle name="Normal 11 12 15 2" xfId="20304"/>
    <cellStyle name="Normal 11 12 16" xfId="15169"/>
    <cellStyle name="Normal 11 12 2" xfId="1667"/>
    <cellStyle name="Normal 11 12 2 2" xfId="4971"/>
    <cellStyle name="Normal 11 12 2 2 2" xfId="10251"/>
    <cellStyle name="Normal 11 12 2 2 2 2" xfId="22652"/>
    <cellStyle name="Normal 11 12 2 2 3" xfId="17403"/>
    <cellStyle name="Normal 11 12 2 3" xfId="10546"/>
    <cellStyle name="Normal 11 12 2 3 2" xfId="22947"/>
    <cellStyle name="Normal 11 12 2 4" xfId="7893"/>
    <cellStyle name="Normal 11 12 2 4 2" xfId="20309"/>
    <cellStyle name="Normal 11 12 2 5" xfId="15174"/>
    <cellStyle name="Normal 11 12 2_LNG &amp; LPG rework" xfId="30216"/>
    <cellStyle name="Normal 11 12 3" xfId="1668"/>
    <cellStyle name="Normal 11 12 3 2" xfId="4972"/>
    <cellStyle name="Normal 11 12 3 2 2" xfId="10342"/>
    <cellStyle name="Normal 11 12 3 2 2 2" xfId="22743"/>
    <cellStyle name="Normal 11 12 3 2 3" xfId="17404"/>
    <cellStyle name="Normal 11 12 3 3" xfId="10733"/>
    <cellStyle name="Normal 11 12 3 3 2" xfId="23134"/>
    <cellStyle name="Normal 11 12 3 4" xfId="7894"/>
    <cellStyle name="Normal 11 12 3 4 2" xfId="20310"/>
    <cellStyle name="Normal 11 12 3 5" xfId="15175"/>
    <cellStyle name="Normal 11 12 3_LNG &amp; LPG rework" xfId="30217"/>
    <cellStyle name="Normal 11 12 4" xfId="1669"/>
    <cellStyle name="Normal 11 12 4 2" xfId="4973"/>
    <cellStyle name="Normal 11 12 4 2 2" xfId="11448"/>
    <cellStyle name="Normal 11 12 4 2 2 2" xfId="23836"/>
    <cellStyle name="Normal 11 12 4 2 3" xfId="17405"/>
    <cellStyle name="Normal 11 12 4 3" xfId="7895"/>
    <cellStyle name="Normal 11 12 4 3 2" xfId="20311"/>
    <cellStyle name="Normal 11 12 4 4" xfId="15176"/>
    <cellStyle name="Normal 11 12 5" xfId="1670"/>
    <cellStyle name="Normal 11 12 5 2" xfId="4974"/>
    <cellStyle name="Normal 11 12 5 2 2" xfId="11449"/>
    <cellStyle name="Normal 11 12 5 2 2 2" xfId="23837"/>
    <cellStyle name="Normal 11 12 5 2 3" xfId="17406"/>
    <cellStyle name="Normal 11 12 5 3" xfId="7896"/>
    <cellStyle name="Normal 11 12 5 3 2" xfId="20312"/>
    <cellStyle name="Normal 11 12 5 4" xfId="15177"/>
    <cellStyle name="Normal 11 12 6" xfId="1671"/>
    <cellStyle name="Normal 11 12 6 2" xfId="4975"/>
    <cellStyle name="Normal 11 12 6 2 2" xfId="11450"/>
    <cellStyle name="Normal 11 12 6 2 2 2" xfId="23838"/>
    <cellStyle name="Normal 11 12 6 2 3" xfId="17407"/>
    <cellStyle name="Normal 11 12 6 3" xfId="7897"/>
    <cellStyle name="Normal 11 12 6 3 2" xfId="20313"/>
    <cellStyle name="Normal 11 12 6 4" xfId="15178"/>
    <cellStyle name="Normal 11 12 7" xfId="1672"/>
    <cellStyle name="Normal 11 12 7 2" xfId="4976"/>
    <cellStyle name="Normal 11 12 7 2 2" xfId="11451"/>
    <cellStyle name="Normal 11 12 7 2 2 2" xfId="23839"/>
    <cellStyle name="Normal 11 12 7 2 3" xfId="17408"/>
    <cellStyle name="Normal 11 12 7 3" xfId="7898"/>
    <cellStyle name="Normal 11 12 7 3 2" xfId="20314"/>
    <cellStyle name="Normal 11 12 7 4" xfId="15179"/>
    <cellStyle name="Normal 11 12 8" xfId="1673"/>
    <cellStyle name="Normal 11 12 8 2" xfId="4977"/>
    <cellStyle name="Normal 11 12 8 2 2" xfId="11452"/>
    <cellStyle name="Normal 11 12 8 2 2 2" xfId="23840"/>
    <cellStyle name="Normal 11 12 8 2 3" xfId="17409"/>
    <cellStyle name="Normal 11 12 8 3" xfId="7899"/>
    <cellStyle name="Normal 11 12 8 3 2" xfId="20315"/>
    <cellStyle name="Normal 11 12 8 4" xfId="15180"/>
    <cellStyle name="Normal 11 12 9" xfId="1674"/>
    <cellStyle name="Normal 11 12 9 2" xfId="4978"/>
    <cellStyle name="Normal 11 12 9 2 2" xfId="11453"/>
    <cellStyle name="Normal 11 12 9 2 2 2" xfId="23841"/>
    <cellStyle name="Normal 11 12 9 2 3" xfId="17410"/>
    <cellStyle name="Normal 11 12 9 3" xfId="7900"/>
    <cellStyle name="Normal 11 12 9 3 2" xfId="20316"/>
    <cellStyle name="Normal 11 12 9 4" xfId="15181"/>
    <cellStyle name="Normal 11 12_Alumina Prices" xfId="1675"/>
    <cellStyle name="Normal 11 13" xfId="1676"/>
    <cellStyle name="Normal 11 13 10" xfId="1677"/>
    <cellStyle name="Normal 11 13 10 2" xfId="4980"/>
    <cellStyle name="Normal 11 13 10 2 2" xfId="11455"/>
    <cellStyle name="Normal 11 13 10 2 2 2" xfId="23843"/>
    <cellStyle name="Normal 11 13 10 2 3" xfId="17412"/>
    <cellStyle name="Normal 11 13 10 3" xfId="7902"/>
    <cellStyle name="Normal 11 13 10 3 2" xfId="20318"/>
    <cellStyle name="Normal 11 13 10 4" xfId="15183"/>
    <cellStyle name="Normal 11 13 11" xfId="1678"/>
    <cellStyle name="Normal 11 13 11 2" xfId="4981"/>
    <cellStyle name="Normal 11 13 11 2 2" xfId="11456"/>
    <cellStyle name="Normal 11 13 11 2 2 2" xfId="23844"/>
    <cellStyle name="Normal 11 13 11 2 3" xfId="17413"/>
    <cellStyle name="Normal 11 13 11 3" xfId="7903"/>
    <cellStyle name="Normal 11 13 11 3 2" xfId="20319"/>
    <cellStyle name="Normal 11 13 11 4" xfId="15184"/>
    <cellStyle name="Normal 11 13 12" xfId="1679"/>
    <cellStyle name="Normal 11 13 12 2" xfId="4982"/>
    <cellStyle name="Normal 11 13 12 2 2" xfId="11457"/>
    <cellStyle name="Normal 11 13 12 2 2 2" xfId="23845"/>
    <cellStyle name="Normal 11 13 12 2 3" xfId="17414"/>
    <cellStyle name="Normal 11 13 12 3" xfId="7904"/>
    <cellStyle name="Normal 11 13 12 3 2" xfId="20320"/>
    <cellStyle name="Normal 11 13 12 4" xfId="15185"/>
    <cellStyle name="Normal 11 13 13" xfId="4979"/>
    <cellStyle name="Normal 11 13 13 2" xfId="11454"/>
    <cellStyle name="Normal 11 13 13 2 2" xfId="23842"/>
    <cellStyle name="Normal 11 13 13 3" xfId="17411"/>
    <cellStyle name="Normal 11 13 14" xfId="7901"/>
    <cellStyle name="Normal 11 13 14 2" xfId="20317"/>
    <cellStyle name="Normal 11 13 15" xfId="15182"/>
    <cellStyle name="Normal 11 13 2" xfId="1680"/>
    <cellStyle name="Normal 11 13 2 2" xfId="4983"/>
    <cellStyle name="Normal 11 13 2 2 2" xfId="10255"/>
    <cellStyle name="Normal 11 13 2 2 2 2" xfId="22656"/>
    <cellStyle name="Normal 11 13 2 2 3" xfId="17415"/>
    <cellStyle name="Normal 11 13 2 3" xfId="10550"/>
    <cellStyle name="Normal 11 13 2 3 2" xfId="22951"/>
    <cellStyle name="Normal 11 13 2 4" xfId="7905"/>
    <cellStyle name="Normal 11 13 2 4 2" xfId="20321"/>
    <cellStyle name="Normal 11 13 2 5" xfId="15186"/>
    <cellStyle name="Normal 11 13 2_LNG &amp; LPG rework" xfId="30218"/>
    <cellStyle name="Normal 11 13 3" xfId="1681"/>
    <cellStyle name="Normal 11 13 3 2" xfId="4984"/>
    <cellStyle name="Normal 11 13 3 2 2" xfId="10346"/>
    <cellStyle name="Normal 11 13 3 2 2 2" xfId="22747"/>
    <cellStyle name="Normal 11 13 3 2 3" xfId="17416"/>
    <cellStyle name="Normal 11 13 3 3" xfId="10737"/>
    <cellStyle name="Normal 11 13 3 3 2" xfId="23138"/>
    <cellStyle name="Normal 11 13 3 4" xfId="7906"/>
    <cellStyle name="Normal 11 13 3 4 2" xfId="20322"/>
    <cellStyle name="Normal 11 13 3 5" xfId="15187"/>
    <cellStyle name="Normal 11 13 3_LNG &amp; LPG rework" xfId="30219"/>
    <cellStyle name="Normal 11 13 4" xfId="1682"/>
    <cellStyle name="Normal 11 13 4 2" xfId="4985"/>
    <cellStyle name="Normal 11 13 4 2 2" xfId="11458"/>
    <cellStyle name="Normal 11 13 4 2 2 2" xfId="23846"/>
    <cellStyle name="Normal 11 13 4 2 3" xfId="17417"/>
    <cellStyle name="Normal 11 13 4 3" xfId="7907"/>
    <cellStyle name="Normal 11 13 4 3 2" xfId="20323"/>
    <cellStyle name="Normal 11 13 4 4" xfId="15188"/>
    <cellStyle name="Normal 11 13 5" xfId="1683"/>
    <cellStyle name="Normal 11 13 5 2" xfId="4986"/>
    <cellStyle name="Normal 11 13 5 2 2" xfId="11459"/>
    <cellStyle name="Normal 11 13 5 2 2 2" xfId="23847"/>
    <cellStyle name="Normal 11 13 5 2 3" xfId="17418"/>
    <cellStyle name="Normal 11 13 5 3" xfId="7908"/>
    <cellStyle name="Normal 11 13 5 3 2" xfId="20324"/>
    <cellStyle name="Normal 11 13 5 4" xfId="15189"/>
    <cellStyle name="Normal 11 13 6" xfId="1684"/>
    <cellStyle name="Normal 11 13 6 2" xfId="4987"/>
    <cellStyle name="Normal 11 13 6 2 2" xfId="11460"/>
    <cellStyle name="Normal 11 13 6 2 2 2" xfId="23848"/>
    <cellStyle name="Normal 11 13 6 2 3" xfId="17419"/>
    <cellStyle name="Normal 11 13 6 3" xfId="7909"/>
    <cellStyle name="Normal 11 13 6 3 2" xfId="20325"/>
    <cellStyle name="Normal 11 13 6 4" xfId="15190"/>
    <cellStyle name="Normal 11 13 7" xfId="1685"/>
    <cellStyle name="Normal 11 13 7 2" xfId="4988"/>
    <cellStyle name="Normal 11 13 7 2 2" xfId="11461"/>
    <cellStyle name="Normal 11 13 7 2 2 2" xfId="23849"/>
    <cellStyle name="Normal 11 13 7 2 3" xfId="17420"/>
    <cellStyle name="Normal 11 13 7 3" xfId="7910"/>
    <cellStyle name="Normal 11 13 7 3 2" xfId="20326"/>
    <cellStyle name="Normal 11 13 7 4" xfId="15191"/>
    <cellStyle name="Normal 11 13 8" xfId="1686"/>
    <cellStyle name="Normal 11 13 8 2" xfId="4989"/>
    <cellStyle name="Normal 11 13 8 2 2" xfId="11462"/>
    <cellStyle name="Normal 11 13 8 2 2 2" xfId="23850"/>
    <cellStyle name="Normal 11 13 8 2 3" xfId="17421"/>
    <cellStyle name="Normal 11 13 8 3" xfId="7911"/>
    <cellStyle name="Normal 11 13 8 3 2" xfId="20327"/>
    <cellStyle name="Normal 11 13 8 4" xfId="15192"/>
    <cellStyle name="Normal 11 13 9" xfId="1687"/>
    <cellStyle name="Normal 11 13 9 2" xfId="4990"/>
    <cellStyle name="Normal 11 13 9 2 2" xfId="11463"/>
    <cellStyle name="Normal 11 13 9 2 2 2" xfId="23851"/>
    <cellStyle name="Normal 11 13 9 2 3" xfId="17422"/>
    <cellStyle name="Normal 11 13 9 3" xfId="7912"/>
    <cellStyle name="Normal 11 13 9 3 2" xfId="20328"/>
    <cellStyle name="Normal 11 13 9 4" xfId="15193"/>
    <cellStyle name="Normal 11 13_Alumina Prices" xfId="1688"/>
    <cellStyle name="Normal 11 14" xfId="1689"/>
    <cellStyle name="Normal 11 14 10" xfId="1690"/>
    <cellStyle name="Normal 11 14 10 2" xfId="4992"/>
    <cellStyle name="Normal 11 14 10 2 2" xfId="11465"/>
    <cellStyle name="Normal 11 14 10 2 2 2" xfId="23853"/>
    <cellStyle name="Normal 11 14 10 2 3" xfId="17424"/>
    <cellStyle name="Normal 11 14 10 3" xfId="7914"/>
    <cellStyle name="Normal 11 14 10 3 2" xfId="20330"/>
    <cellStyle name="Normal 11 14 10 4" xfId="15195"/>
    <cellStyle name="Normal 11 14 11" xfId="1691"/>
    <cellStyle name="Normal 11 14 11 2" xfId="4993"/>
    <cellStyle name="Normal 11 14 11 2 2" xfId="11466"/>
    <cellStyle name="Normal 11 14 11 2 2 2" xfId="23854"/>
    <cellStyle name="Normal 11 14 11 2 3" xfId="17425"/>
    <cellStyle name="Normal 11 14 11 3" xfId="7915"/>
    <cellStyle name="Normal 11 14 11 3 2" xfId="20331"/>
    <cellStyle name="Normal 11 14 11 4" xfId="15196"/>
    <cellStyle name="Normal 11 14 12" xfId="1692"/>
    <cellStyle name="Normal 11 14 12 2" xfId="4994"/>
    <cellStyle name="Normal 11 14 12 2 2" xfId="11467"/>
    <cellStyle name="Normal 11 14 12 2 2 2" xfId="23855"/>
    <cellStyle name="Normal 11 14 12 2 3" xfId="17426"/>
    <cellStyle name="Normal 11 14 12 3" xfId="7916"/>
    <cellStyle name="Normal 11 14 12 3 2" xfId="20332"/>
    <cellStyle name="Normal 11 14 12 4" xfId="15197"/>
    <cellStyle name="Normal 11 14 13" xfId="4991"/>
    <cellStyle name="Normal 11 14 13 2" xfId="11464"/>
    <cellStyle name="Normal 11 14 13 2 2" xfId="23852"/>
    <cellStyle name="Normal 11 14 13 3" xfId="17423"/>
    <cellStyle name="Normal 11 14 14" xfId="7913"/>
    <cellStyle name="Normal 11 14 14 2" xfId="20329"/>
    <cellStyle name="Normal 11 14 15" xfId="15194"/>
    <cellStyle name="Normal 11 14 2" xfId="1693"/>
    <cellStyle name="Normal 11 14 2 2" xfId="4995"/>
    <cellStyle name="Normal 11 14 2 2 2" xfId="10259"/>
    <cellStyle name="Normal 11 14 2 2 2 2" xfId="22660"/>
    <cellStyle name="Normal 11 14 2 2 3" xfId="17427"/>
    <cellStyle name="Normal 11 14 2 3" xfId="10554"/>
    <cellStyle name="Normal 11 14 2 3 2" xfId="22955"/>
    <cellStyle name="Normal 11 14 2 4" xfId="7917"/>
    <cellStyle name="Normal 11 14 2 4 2" xfId="20333"/>
    <cellStyle name="Normal 11 14 2 5" xfId="15198"/>
    <cellStyle name="Normal 11 14 2_LNG &amp; LPG rework" xfId="30220"/>
    <cellStyle name="Normal 11 14 3" xfId="1694"/>
    <cellStyle name="Normal 11 14 3 2" xfId="4996"/>
    <cellStyle name="Normal 11 14 3 2 2" xfId="10350"/>
    <cellStyle name="Normal 11 14 3 2 2 2" xfId="22751"/>
    <cellStyle name="Normal 11 14 3 2 3" xfId="17428"/>
    <cellStyle name="Normal 11 14 3 3" xfId="10741"/>
    <cellStyle name="Normal 11 14 3 3 2" xfId="23142"/>
    <cellStyle name="Normal 11 14 3 4" xfId="7918"/>
    <cellStyle name="Normal 11 14 3 4 2" xfId="20334"/>
    <cellStyle name="Normal 11 14 3 5" xfId="15199"/>
    <cellStyle name="Normal 11 14 3_LNG &amp; LPG rework" xfId="30164"/>
    <cellStyle name="Normal 11 14 4" xfId="1695"/>
    <cellStyle name="Normal 11 14 4 2" xfId="4997"/>
    <cellStyle name="Normal 11 14 4 2 2" xfId="11468"/>
    <cellStyle name="Normal 11 14 4 2 2 2" xfId="23856"/>
    <cellStyle name="Normal 11 14 4 2 3" xfId="17429"/>
    <cellStyle name="Normal 11 14 4 3" xfId="7919"/>
    <cellStyle name="Normal 11 14 4 3 2" xfId="20335"/>
    <cellStyle name="Normal 11 14 4 4" xfId="15200"/>
    <cellStyle name="Normal 11 14 5" xfId="1696"/>
    <cellStyle name="Normal 11 14 5 2" xfId="4998"/>
    <cellStyle name="Normal 11 14 5 2 2" xfId="11469"/>
    <cellStyle name="Normal 11 14 5 2 2 2" xfId="23857"/>
    <cellStyle name="Normal 11 14 5 2 3" xfId="17430"/>
    <cellStyle name="Normal 11 14 5 3" xfId="7920"/>
    <cellStyle name="Normal 11 14 5 3 2" xfId="20336"/>
    <cellStyle name="Normal 11 14 5 4" xfId="15201"/>
    <cellStyle name="Normal 11 14 6" xfId="1697"/>
    <cellStyle name="Normal 11 14 6 2" xfId="4999"/>
    <cellStyle name="Normal 11 14 6 2 2" xfId="11470"/>
    <cellStyle name="Normal 11 14 6 2 2 2" xfId="23858"/>
    <cellStyle name="Normal 11 14 6 2 3" xfId="17431"/>
    <cellStyle name="Normal 11 14 6 3" xfId="7921"/>
    <cellStyle name="Normal 11 14 6 3 2" xfId="20337"/>
    <cellStyle name="Normal 11 14 6 4" xfId="15202"/>
    <cellStyle name="Normal 11 14 7" xfId="1698"/>
    <cellStyle name="Normal 11 14 7 2" xfId="5000"/>
    <cellStyle name="Normal 11 14 7 2 2" xfId="11471"/>
    <cellStyle name="Normal 11 14 7 2 2 2" xfId="23859"/>
    <cellStyle name="Normal 11 14 7 2 3" xfId="17432"/>
    <cellStyle name="Normal 11 14 7 3" xfId="7922"/>
    <cellStyle name="Normal 11 14 7 3 2" xfId="20338"/>
    <cellStyle name="Normal 11 14 7 4" xfId="15203"/>
    <cellStyle name="Normal 11 14 8" xfId="1699"/>
    <cellStyle name="Normal 11 14 8 2" xfId="5001"/>
    <cellStyle name="Normal 11 14 8 2 2" xfId="11472"/>
    <cellStyle name="Normal 11 14 8 2 2 2" xfId="23860"/>
    <cellStyle name="Normal 11 14 8 2 3" xfId="17433"/>
    <cellStyle name="Normal 11 14 8 3" xfId="7923"/>
    <cellStyle name="Normal 11 14 8 3 2" xfId="20339"/>
    <cellStyle name="Normal 11 14 8 4" xfId="15204"/>
    <cellStyle name="Normal 11 14 9" xfId="1700"/>
    <cellStyle name="Normal 11 14 9 2" xfId="5002"/>
    <cellStyle name="Normal 11 14 9 2 2" xfId="11473"/>
    <cellStyle name="Normal 11 14 9 2 2 2" xfId="23861"/>
    <cellStyle name="Normal 11 14 9 2 3" xfId="17434"/>
    <cellStyle name="Normal 11 14 9 3" xfId="7924"/>
    <cellStyle name="Normal 11 14 9 3 2" xfId="20340"/>
    <cellStyle name="Normal 11 14 9 4" xfId="15205"/>
    <cellStyle name="Normal 11 14_Alumina Prices" xfId="1701"/>
    <cellStyle name="Normal 11 15" xfId="1702"/>
    <cellStyle name="Normal 11 15 10" xfId="1703"/>
    <cellStyle name="Normal 11 15 10 2" xfId="5003"/>
    <cellStyle name="Normal 11 15 10 2 2" xfId="11474"/>
    <cellStyle name="Normal 11 15 10 2 2 2" xfId="23862"/>
    <cellStyle name="Normal 11 15 10 2 3" xfId="17435"/>
    <cellStyle name="Normal 11 15 10 3" xfId="7925"/>
    <cellStyle name="Normal 11 15 10 3 2" xfId="20341"/>
    <cellStyle name="Normal 11 15 10 4" xfId="15206"/>
    <cellStyle name="Normal 11 15 11" xfId="1704"/>
    <cellStyle name="Normal 11 15 11 2" xfId="5004"/>
    <cellStyle name="Normal 11 15 11 2 2" xfId="11475"/>
    <cellStyle name="Normal 11 15 11 2 2 2" xfId="23863"/>
    <cellStyle name="Normal 11 15 11 2 3" xfId="17436"/>
    <cellStyle name="Normal 11 15 11 3" xfId="7926"/>
    <cellStyle name="Normal 11 15 11 3 2" xfId="20342"/>
    <cellStyle name="Normal 11 15 11 4" xfId="15207"/>
    <cellStyle name="Normal 11 15 12" xfId="3641"/>
    <cellStyle name="Normal 11 15 12 2" xfId="28342"/>
    <cellStyle name="Normal 11 15 12 3" xfId="27666"/>
    <cellStyle name="Normal 11 15 13" xfId="28186"/>
    <cellStyle name="Normal 11 15 14" xfId="27511"/>
    <cellStyle name="Normal 11 15 2" xfId="1705"/>
    <cellStyle name="Normal 11 15 2 2" xfId="5005"/>
    <cellStyle name="Normal 11 15 2 2 2" xfId="10263"/>
    <cellStyle name="Normal 11 15 2 2 2 2" xfId="22664"/>
    <cellStyle name="Normal 11 15 2 2 3" xfId="17437"/>
    <cellStyle name="Normal 11 15 2 3" xfId="10558"/>
    <cellStyle name="Normal 11 15 2 3 2" xfId="22959"/>
    <cellStyle name="Normal 11 15 2 4" xfId="7927"/>
    <cellStyle name="Normal 11 15 2 4 2" xfId="20343"/>
    <cellStyle name="Normal 11 15 2 5" xfId="15208"/>
    <cellStyle name="Normal 11 15 2_LNG &amp; LPG rework" xfId="30221"/>
    <cellStyle name="Normal 11 15 3" xfId="1706"/>
    <cellStyle name="Normal 11 15 3 2" xfId="5006"/>
    <cellStyle name="Normal 11 15 3 2 2" xfId="10354"/>
    <cellStyle name="Normal 11 15 3 2 2 2" xfId="22755"/>
    <cellStyle name="Normal 11 15 3 2 3" xfId="17438"/>
    <cellStyle name="Normal 11 15 3 3" xfId="10745"/>
    <cellStyle name="Normal 11 15 3 3 2" xfId="23146"/>
    <cellStyle name="Normal 11 15 3 4" xfId="7928"/>
    <cellStyle name="Normal 11 15 3 4 2" xfId="20344"/>
    <cellStyle name="Normal 11 15 3 5" xfId="15209"/>
    <cellStyle name="Normal 11 15 3_LNG &amp; LPG rework" xfId="30222"/>
    <cellStyle name="Normal 11 15 4" xfId="1707"/>
    <cellStyle name="Normal 11 15 4 2" xfId="5007"/>
    <cellStyle name="Normal 11 15 4 2 2" xfId="11476"/>
    <cellStyle name="Normal 11 15 4 2 2 2" xfId="23864"/>
    <cellStyle name="Normal 11 15 4 2 3" xfId="17439"/>
    <cellStyle name="Normal 11 15 4 3" xfId="7929"/>
    <cellStyle name="Normal 11 15 4 3 2" xfId="20345"/>
    <cellStyle name="Normal 11 15 4 4" xfId="15210"/>
    <cellStyle name="Normal 11 15 5" xfId="1708"/>
    <cellStyle name="Normal 11 15 5 2" xfId="5008"/>
    <cellStyle name="Normal 11 15 5 2 2" xfId="11477"/>
    <cellStyle name="Normal 11 15 5 2 2 2" xfId="23865"/>
    <cellStyle name="Normal 11 15 5 2 3" xfId="17440"/>
    <cellStyle name="Normal 11 15 5 3" xfId="7930"/>
    <cellStyle name="Normal 11 15 5 3 2" xfId="20346"/>
    <cellStyle name="Normal 11 15 5 4" xfId="15211"/>
    <cellStyle name="Normal 11 15 6" xfId="1709"/>
    <cellStyle name="Normal 11 15 6 2" xfId="5009"/>
    <cellStyle name="Normal 11 15 6 2 2" xfId="11478"/>
    <cellStyle name="Normal 11 15 6 2 2 2" xfId="23866"/>
    <cellStyle name="Normal 11 15 6 2 3" xfId="17441"/>
    <cellStyle name="Normal 11 15 6 3" xfId="7931"/>
    <cellStyle name="Normal 11 15 6 3 2" xfId="20347"/>
    <cellStyle name="Normal 11 15 6 4" xfId="15212"/>
    <cellStyle name="Normal 11 15 7" xfId="1710"/>
    <cellStyle name="Normal 11 15 7 2" xfId="5010"/>
    <cellStyle name="Normal 11 15 7 2 2" xfId="11479"/>
    <cellStyle name="Normal 11 15 7 2 2 2" xfId="23867"/>
    <cellStyle name="Normal 11 15 7 2 3" xfId="17442"/>
    <cellStyle name="Normal 11 15 7 3" xfId="7932"/>
    <cellStyle name="Normal 11 15 7 3 2" xfId="20348"/>
    <cellStyle name="Normal 11 15 7 4" xfId="15213"/>
    <cellStyle name="Normal 11 15 8" xfId="1711"/>
    <cellStyle name="Normal 11 15 8 2" xfId="5011"/>
    <cellStyle name="Normal 11 15 8 2 2" xfId="11480"/>
    <cellStyle name="Normal 11 15 8 2 2 2" xfId="23868"/>
    <cellStyle name="Normal 11 15 8 2 3" xfId="17443"/>
    <cellStyle name="Normal 11 15 8 3" xfId="7933"/>
    <cellStyle name="Normal 11 15 8 3 2" xfId="20349"/>
    <cellStyle name="Normal 11 15 8 4" xfId="15214"/>
    <cellStyle name="Normal 11 15 9" xfId="1712"/>
    <cellStyle name="Normal 11 15 9 2" xfId="5012"/>
    <cellStyle name="Normal 11 15 9 2 2" xfId="11481"/>
    <cellStyle name="Normal 11 15 9 2 2 2" xfId="23869"/>
    <cellStyle name="Normal 11 15 9 2 3" xfId="17444"/>
    <cellStyle name="Normal 11 15 9 3" xfId="7934"/>
    <cellStyle name="Normal 11 15 9 3 2" xfId="20350"/>
    <cellStyle name="Normal 11 15 9 4" xfId="15215"/>
    <cellStyle name="Normal 11 15_Alumina Prices" xfId="1713"/>
    <cellStyle name="Normal 11 16" xfId="1714"/>
    <cellStyle name="Normal 11 16 10" xfId="1715"/>
    <cellStyle name="Normal 11 16 10 2" xfId="5014"/>
    <cellStyle name="Normal 11 16 10 2 2" xfId="11483"/>
    <cellStyle name="Normal 11 16 10 2 2 2" xfId="23871"/>
    <cellStyle name="Normal 11 16 10 2 3" xfId="17446"/>
    <cellStyle name="Normal 11 16 10 3" xfId="7936"/>
    <cellStyle name="Normal 11 16 10 3 2" xfId="20352"/>
    <cellStyle name="Normal 11 16 10 4" xfId="15217"/>
    <cellStyle name="Normal 11 16 11" xfId="5013"/>
    <cellStyle name="Normal 11 16 11 2" xfId="11482"/>
    <cellStyle name="Normal 11 16 11 2 2" xfId="23870"/>
    <cellStyle name="Normal 11 16 11 3" xfId="17445"/>
    <cellStyle name="Normal 11 16 12" xfId="7935"/>
    <cellStyle name="Normal 11 16 12 2" xfId="20351"/>
    <cellStyle name="Normal 11 16 13" xfId="15216"/>
    <cellStyle name="Normal 11 16 2" xfId="1716"/>
    <cellStyle name="Normal 11 16 2 2" xfId="5015"/>
    <cellStyle name="Normal 11 16 2 2 2" xfId="10267"/>
    <cellStyle name="Normal 11 16 2 2 2 2" xfId="22668"/>
    <cellStyle name="Normal 11 16 2 2 3" xfId="17447"/>
    <cellStyle name="Normal 11 16 2 3" xfId="10562"/>
    <cellStyle name="Normal 11 16 2 3 2" xfId="22963"/>
    <cellStyle name="Normal 11 16 2 4" xfId="7937"/>
    <cellStyle name="Normal 11 16 2 4 2" xfId="20353"/>
    <cellStyle name="Normal 11 16 2 5" xfId="15218"/>
    <cellStyle name="Normal 11 16 2_LNG &amp; LPG rework" xfId="30223"/>
    <cellStyle name="Normal 11 16 3" xfId="1717"/>
    <cellStyle name="Normal 11 16 3 2" xfId="5016"/>
    <cellStyle name="Normal 11 16 3 2 2" xfId="10358"/>
    <cellStyle name="Normal 11 16 3 2 2 2" xfId="22759"/>
    <cellStyle name="Normal 11 16 3 2 3" xfId="17448"/>
    <cellStyle name="Normal 11 16 3 3" xfId="10749"/>
    <cellStyle name="Normal 11 16 3 3 2" xfId="23150"/>
    <cellStyle name="Normal 11 16 3 4" xfId="7938"/>
    <cellStyle name="Normal 11 16 3 4 2" xfId="20354"/>
    <cellStyle name="Normal 11 16 3 5" xfId="15219"/>
    <cellStyle name="Normal 11 16 3_LNG &amp; LPG rework" xfId="30224"/>
    <cellStyle name="Normal 11 16 4" xfId="1718"/>
    <cellStyle name="Normal 11 16 4 2" xfId="5017"/>
    <cellStyle name="Normal 11 16 4 2 2" xfId="11484"/>
    <cellStyle name="Normal 11 16 4 2 2 2" xfId="23872"/>
    <cellStyle name="Normal 11 16 4 2 3" xfId="17449"/>
    <cellStyle name="Normal 11 16 4 3" xfId="7939"/>
    <cellStyle name="Normal 11 16 4 3 2" xfId="20355"/>
    <cellStyle name="Normal 11 16 4 4" xfId="15220"/>
    <cellStyle name="Normal 11 16 5" xfId="1719"/>
    <cellStyle name="Normal 11 16 5 2" xfId="5018"/>
    <cellStyle name="Normal 11 16 5 2 2" xfId="11485"/>
    <cellStyle name="Normal 11 16 5 2 2 2" xfId="23873"/>
    <cellStyle name="Normal 11 16 5 2 3" xfId="17450"/>
    <cellStyle name="Normal 11 16 5 3" xfId="7940"/>
    <cellStyle name="Normal 11 16 5 3 2" xfId="20356"/>
    <cellStyle name="Normal 11 16 5 4" xfId="15221"/>
    <cellStyle name="Normal 11 16 6" xfId="1720"/>
    <cellStyle name="Normal 11 16 6 2" xfId="5019"/>
    <cellStyle name="Normal 11 16 6 2 2" xfId="11486"/>
    <cellStyle name="Normal 11 16 6 2 2 2" xfId="23874"/>
    <cellStyle name="Normal 11 16 6 2 3" xfId="17451"/>
    <cellStyle name="Normal 11 16 6 3" xfId="7941"/>
    <cellStyle name="Normal 11 16 6 3 2" xfId="20357"/>
    <cellStyle name="Normal 11 16 6 4" xfId="15222"/>
    <cellStyle name="Normal 11 16 7" xfId="1721"/>
    <cellStyle name="Normal 11 16 7 2" xfId="5020"/>
    <cellStyle name="Normal 11 16 7 2 2" xfId="11487"/>
    <cellStyle name="Normal 11 16 7 2 2 2" xfId="23875"/>
    <cellStyle name="Normal 11 16 7 2 3" xfId="17452"/>
    <cellStyle name="Normal 11 16 7 3" xfId="7942"/>
    <cellStyle name="Normal 11 16 7 3 2" xfId="20358"/>
    <cellStyle name="Normal 11 16 7 4" xfId="15223"/>
    <cellStyle name="Normal 11 16 8" xfId="1722"/>
    <cellStyle name="Normal 11 16 8 2" xfId="5021"/>
    <cellStyle name="Normal 11 16 8 2 2" xfId="11488"/>
    <cellStyle name="Normal 11 16 8 2 2 2" xfId="23876"/>
    <cellStyle name="Normal 11 16 8 2 3" xfId="17453"/>
    <cellStyle name="Normal 11 16 8 3" xfId="7943"/>
    <cellStyle name="Normal 11 16 8 3 2" xfId="20359"/>
    <cellStyle name="Normal 11 16 8 4" xfId="15224"/>
    <cellStyle name="Normal 11 16 9" xfId="1723"/>
    <cellStyle name="Normal 11 16 9 2" xfId="5022"/>
    <cellStyle name="Normal 11 16 9 2 2" xfId="11489"/>
    <cellStyle name="Normal 11 16 9 2 2 2" xfId="23877"/>
    <cellStyle name="Normal 11 16 9 2 3" xfId="17454"/>
    <cellStyle name="Normal 11 16 9 3" xfId="7944"/>
    <cellStyle name="Normal 11 16 9 3 2" xfId="20360"/>
    <cellStyle name="Normal 11 16 9 4" xfId="15225"/>
    <cellStyle name="Normal 11 16_Alumina Prices" xfId="1724"/>
    <cellStyle name="Normal 11 17" xfId="1725"/>
    <cellStyle name="Normal 11 17 10" xfId="5023"/>
    <cellStyle name="Normal 11 17 10 2" xfId="11490"/>
    <cellStyle name="Normal 11 17 10 2 2" xfId="23878"/>
    <cellStyle name="Normal 11 17 10 3" xfId="17455"/>
    <cellStyle name="Normal 11 17 11" xfId="7945"/>
    <cellStyle name="Normal 11 17 11 2" xfId="20361"/>
    <cellStyle name="Normal 11 17 12" xfId="15226"/>
    <cellStyle name="Normal 11 17 2" xfId="1726"/>
    <cellStyle name="Normal 11 17 2 2" xfId="5024"/>
    <cellStyle name="Normal 11 17 2 2 2" xfId="10275"/>
    <cellStyle name="Normal 11 17 2 2 2 2" xfId="22676"/>
    <cellStyle name="Normal 11 17 2 2 3" xfId="17456"/>
    <cellStyle name="Normal 11 17 2 3" xfId="10570"/>
    <cellStyle name="Normal 11 17 2 3 2" xfId="22971"/>
    <cellStyle name="Normal 11 17 2 4" xfId="7946"/>
    <cellStyle name="Normal 11 17 2 4 2" xfId="20362"/>
    <cellStyle name="Normal 11 17 2 5" xfId="15227"/>
    <cellStyle name="Normal 11 17 2_LNG &amp; LPG rework" xfId="30225"/>
    <cellStyle name="Normal 11 17 3" xfId="1727"/>
    <cellStyle name="Normal 11 17 3 2" xfId="5025"/>
    <cellStyle name="Normal 11 17 3 2 2" xfId="10366"/>
    <cellStyle name="Normal 11 17 3 2 2 2" xfId="22767"/>
    <cellStyle name="Normal 11 17 3 2 3" xfId="17457"/>
    <cellStyle name="Normal 11 17 3 3" xfId="10757"/>
    <cellStyle name="Normal 11 17 3 3 2" xfId="23158"/>
    <cellStyle name="Normal 11 17 3 4" xfId="7947"/>
    <cellStyle name="Normal 11 17 3 4 2" xfId="20363"/>
    <cellStyle name="Normal 11 17 3 5" xfId="15228"/>
    <cellStyle name="Normal 11 17 3_LNG &amp; LPG rework" xfId="30163"/>
    <cellStyle name="Normal 11 17 4" xfId="1728"/>
    <cellStyle name="Normal 11 17 4 2" xfId="5026"/>
    <cellStyle name="Normal 11 17 4 2 2" xfId="11491"/>
    <cellStyle name="Normal 11 17 4 2 2 2" xfId="23879"/>
    <cellStyle name="Normal 11 17 4 2 3" xfId="17458"/>
    <cellStyle name="Normal 11 17 4 3" xfId="7948"/>
    <cellStyle name="Normal 11 17 4 3 2" xfId="20364"/>
    <cellStyle name="Normal 11 17 4 4" xfId="15229"/>
    <cellStyle name="Normal 11 17 5" xfId="1729"/>
    <cellStyle name="Normal 11 17 5 2" xfId="5027"/>
    <cellStyle name="Normal 11 17 5 2 2" xfId="11492"/>
    <cellStyle name="Normal 11 17 5 2 2 2" xfId="23880"/>
    <cellStyle name="Normal 11 17 5 2 3" xfId="17459"/>
    <cellStyle name="Normal 11 17 5 3" xfId="7949"/>
    <cellStyle name="Normal 11 17 5 3 2" xfId="20365"/>
    <cellStyle name="Normal 11 17 5 4" xfId="15230"/>
    <cellStyle name="Normal 11 17 6" xfId="1730"/>
    <cellStyle name="Normal 11 17 6 2" xfId="5028"/>
    <cellStyle name="Normal 11 17 6 2 2" xfId="11493"/>
    <cellStyle name="Normal 11 17 6 2 2 2" xfId="23881"/>
    <cellStyle name="Normal 11 17 6 2 3" xfId="17460"/>
    <cellStyle name="Normal 11 17 6 3" xfId="7950"/>
    <cellStyle name="Normal 11 17 6 3 2" xfId="20366"/>
    <cellStyle name="Normal 11 17 6 4" xfId="15231"/>
    <cellStyle name="Normal 11 17 7" xfId="1731"/>
    <cellStyle name="Normal 11 17 7 2" xfId="5029"/>
    <cellStyle name="Normal 11 17 7 2 2" xfId="11494"/>
    <cellStyle name="Normal 11 17 7 2 2 2" xfId="23882"/>
    <cellStyle name="Normal 11 17 7 2 3" xfId="17461"/>
    <cellStyle name="Normal 11 17 7 3" xfId="7951"/>
    <cellStyle name="Normal 11 17 7 3 2" xfId="20367"/>
    <cellStyle name="Normal 11 17 7 4" xfId="15232"/>
    <cellStyle name="Normal 11 17 8" xfId="1732"/>
    <cellStyle name="Normal 11 17 8 2" xfId="5030"/>
    <cellStyle name="Normal 11 17 8 2 2" xfId="11495"/>
    <cellStyle name="Normal 11 17 8 2 2 2" xfId="23883"/>
    <cellStyle name="Normal 11 17 8 2 3" xfId="17462"/>
    <cellStyle name="Normal 11 17 8 3" xfId="7952"/>
    <cellStyle name="Normal 11 17 8 3 2" xfId="20368"/>
    <cellStyle name="Normal 11 17 8 4" xfId="15233"/>
    <cellStyle name="Normal 11 17 9" xfId="1733"/>
    <cellStyle name="Normal 11 17 9 2" xfId="5031"/>
    <cellStyle name="Normal 11 17 9 2 2" xfId="11496"/>
    <cellStyle name="Normal 11 17 9 2 2 2" xfId="23884"/>
    <cellStyle name="Normal 11 17 9 2 3" xfId="17463"/>
    <cellStyle name="Normal 11 17 9 3" xfId="7953"/>
    <cellStyle name="Normal 11 17 9 3 2" xfId="20369"/>
    <cellStyle name="Normal 11 17 9 4" xfId="15234"/>
    <cellStyle name="Normal 11 17_Alumina Prices" xfId="1734"/>
    <cellStyle name="Normal 11 18" xfId="1735"/>
    <cellStyle name="Normal 11 18 2" xfId="1736"/>
    <cellStyle name="Normal 11 18 2 2" xfId="5032"/>
    <cellStyle name="Normal 11 18 2 2 2" xfId="10280"/>
    <cellStyle name="Normal 11 18 2 2 2 2" xfId="22681"/>
    <cellStyle name="Normal 11 18 2 2 3" xfId="17464"/>
    <cellStyle name="Normal 11 18 2 3" xfId="10575"/>
    <cellStyle name="Normal 11 18 2 3 2" xfId="22976"/>
    <cellStyle name="Normal 11 18 2 4" xfId="7954"/>
    <cellStyle name="Normal 11 18 2 4 2" xfId="20370"/>
    <cellStyle name="Normal 11 18 2 5" xfId="15235"/>
    <cellStyle name="Normal 11 18 2_LNG &amp; LPG rework" xfId="30226"/>
    <cellStyle name="Normal 11 18 3" xfId="1737"/>
    <cellStyle name="Normal 11 18 3 2" xfId="5033"/>
    <cellStyle name="Normal 11 18 3 2 2" xfId="10371"/>
    <cellStyle name="Normal 11 18 3 2 2 2" xfId="22772"/>
    <cellStyle name="Normal 11 18 3 2 3" xfId="17465"/>
    <cellStyle name="Normal 11 18 3 3" xfId="10762"/>
    <cellStyle name="Normal 11 18 3 3 2" xfId="23163"/>
    <cellStyle name="Normal 11 18 3 4" xfId="7955"/>
    <cellStyle name="Normal 11 18 3 4 2" xfId="20371"/>
    <cellStyle name="Normal 11 18 3 5" xfId="15236"/>
    <cellStyle name="Normal 11 18 3_LNG &amp; LPG rework" xfId="30227"/>
    <cellStyle name="Normal 11 18 4" xfId="1738"/>
    <cellStyle name="Normal 11 18 4 2" xfId="5034"/>
    <cellStyle name="Normal 11 18 4 2 2" xfId="11497"/>
    <cellStyle name="Normal 11 18 4 2 2 2" xfId="23885"/>
    <cellStyle name="Normal 11 18 4 2 3" xfId="17466"/>
    <cellStyle name="Normal 11 18 4 3" xfId="7956"/>
    <cellStyle name="Normal 11 18 4 3 2" xfId="20372"/>
    <cellStyle name="Normal 11 18 4 4" xfId="15237"/>
    <cellStyle name="Normal 11 18 5" xfId="1739"/>
    <cellStyle name="Normal 11 18 5 2" xfId="5035"/>
    <cellStyle name="Normal 11 18 5 2 2" xfId="11498"/>
    <cellStyle name="Normal 11 18 5 2 2 2" xfId="23886"/>
    <cellStyle name="Normal 11 18 5 2 3" xfId="17467"/>
    <cellStyle name="Normal 11 18 5 3" xfId="7957"/>
    <cellStyle name="Normal 11 18 5 3 2" xfId="20373"/>
    <cellStyle name="Normal 11 18 5 4" xfId="15238"/>
    <cellStyle name="Normal 11 18 6" xfId="1740"/>
    <cellStyle name="Normal 11 18 6 2" xfId="5036"/>
    <cellStyle name="Normal 11 18 6 2 2" xfId="11499"/>
    <cellStyle name="Normal 11 18 6 2 2 2" xfId="23887"/>
    <cellStyle name="Normal 11 18 6 2 3" xfId="17468"/>
    <cellStyle name="Normal 11 18 6 3" xfId="7958"/>
    <cellStyle name="Normal 11 18 6 3 2" xfId="20374"/>
    <cellStyle name="Normal 11 18 6 4" xfId="15239"/>
    <cellStyle name="Normal 11 18 7" xfId="1741"/>
    <cellStyle name="Normal 11 18 7 2" xfId="5037"/>
    <cellStyle name="Normal 11 18 7 2 2" xfId="11500"/>
    <cellStyle name="Normal 11 18 7 2 2 2" xfId="23888"/>
    <cellStyle name="Normal 11 18 7 2 3" xfId="17469"/>
    <cellStyle name="Normal 11 18 7 3" xfId="7959"/>
    <cellStyle name="Normal 11 18 7 3 2" xfId="20375"/>
    <cellStyle name="Normal 11 18 7 4" xfId="15240"/>
    <cellStyle name="Normal 11 18 8" xfId="1742"/>
    <cellStyle name="Normal 11 18 8 2" xfId="5038"/>
    <cellStyle name="Normal 11 18 8 2 2" xfId="11501"/>
    <cellStyle name="Normal 11 18 8 2 2 2" xfId="23889"/>
    <cellStyle name="Normal 11 18 8 2 3" xfId="17470"/>
    <cellStyle name="Normal 11 18 8 3" xfId="7960"/>
    <cellStyle name="Normal 11 18 8 3 2" xfId="20376"/>
    <cellStyle name="Normal 11 18 8 4" xfId="15241"/>
    <cellStyle name="Normal 11 18 9" xfId="1743"/>
    <cellStyle name="Normal 11 18 9 2" xfId="5039"/>
    <cellStyle name="Normal 11 18 9 2 2" xfId="11502"/>
    <cellStyle name="Normal 11 18 9 2 2 2" xfId="23890"/>
    <cellStyle name="Normal 11 18 9 2 3" xfId="17471"/>
    <cellStyle name="Normal 11 18 9 3" xfId="7961"/>
    <cellStyle name="Normal 11 18 9 3 2" xfId="20377"/>
    <cellStyle name="Normal 11 18 9 4" xfId="15242"/>
    <cellStyle name="Normal 11 18_Alumina Prices" xfId="1744"/>
    <cellStyle name="Normal 11 19" xfId="1745"/>
    <cellStyle name="Normal 11 19 2" xfId="1746"/>
    <cellStyle name="Normal 11 19 2 2" xfId="5040"/>
    <cellStyle name="Normal 11 19 2 2 2" xfId="10297"/>
    <cellStyle name="Normal 11 19 2 2 2 2" xfId="22698"/>
    <cellStyle name="Normal 11 19 2 2 3" xfId="17472"/>
    <cellStyle name="Normal 11 19 2 3" xfId="10676"/>
    <cellStyle name="Normal 11 19 2 3 2" xfId="23077"/>
    <cellStyle name="Normal 11 19 2 4" xfId="7962"/>
    <cellStyle name="Normal 11 19 2 4 2" xfId="20378"/>
    <cellStyle name="Normal 11 19 2 5" xfId="15243"/>
    <cellStyle name="Normal 11 19 2_LNG &amp; LPG rework" xfId="30162"/>
    <cellStyle name="Normal 11 19 3" xfId="3518"/>
    <cellStyle name="Normal 11 19 3 2" xfId="6379"/>
    <cellStyle name="Normal 11 19 3 2 2" xfId="10472"/>
    <cellStyle name="Normal 11 19 3 2 2 2" xfId="22873"/>
    <cellStyle name="Normal 11 19 3 2 3" xfId="18809"/>
    <cellStyle name="Normal 11 19 3 3" xfId="10865"/>
    <cellStyle name="Normal 11 19 3 3 2" xfId="23266"/>
    <cellStyle name="Normal 11 19 3 4" xfId="9304"/>
    <cellStyle name="Normal 11 19 3 4 2" xfId="21714"/>
    <cellStyle name="Normal 11 19 3 5" xfId="16579"/>
    <cellStyle name="Normal 11 19 3_LNG &amp; LPG rework" xfId="30161"/>
    <cellStyle name="Normal 11 19 4" xfId="10213"/>
    <cellStyle name="Normal 11 19 4 2" xfId="22614"/>
    <cellStyle name="Normal 11 19 5" xfId="10496"/>
    <cellStyle name="Normal 11 19 5 2" xfId="22897"/>
    <cellStyle name="Normal 11 19 6" xfId="26022"/>
    <cellStyle name="Normal 11 19 7" xfId="26348"/>
    <cellStyle name="Normal 11 19_Historic Nickel Prices" xfId="1747"/>
    <cellStyle name="Normal 11 2" xfId="138"/>
    <cellStyle name="Normal 11 2 10" xfId="1748"/>
    <cellStyle name="Normal 11 2 10 2" xfId="5041"/>
    <cellStyle name="Normal 11 2 10 2 2" xfId="11503"/>
    <cellStyle name="Normal 11 2 10 2 2 2" xfId="23891"/>
    <cellStyle name="Normal 11 2 10 2 3" xfId="17473"/>
    <cellStyle name="Normal 11 2 10 3" xfId="7963"/>
    <cellStyle name="Normal 11 2 10 3 2" xfId="20379"/>
    <cellStyle name="Normal 11 2 10 4" xfId="15244"/>
    <cellStyle name="Normal 11 2 11" xfId="1749"/>
    <cellStyle name="Normal 11 2 11 2" xfId="5042"/>
    <cellStyle name="Normal 11 2 11 2 2" xfId="11504"/>
    <cellStyle name="Normal 11 2 11 2 2 2" xfId="23892"/>
    <cellStyle name="Normal 11 2 11 2 3" xfId="17474"/>
    <cellStyle name="Normal 11 2 11 3" xfId="7964"/>
    <cellStyle name="Normal 11 2 11 3 2" xfId="20380"/>
    <cellStyle name="Normal 11 2 11 4" xfId="15245"/>
    <cellStyle name="Normal 11 2 12" xfId="1750"/>
    <cellStyle name="Normal 11 2 12 2" xfId="5043"/>
    <cellStyle name="Normal 11 2 12 2 2" xfId="11505"/>
    <cellStyle name="Normal 11 2 12 2 2 2" xfId="23893"/>
    <cellStyle name="Normal 11 2 12 2 3" xfId="17475"/>
    <cellStyle name="Normal 11 2 12 3" xfId="7965"/>
    <cellStyle name="Normal 11 2 12 3 2" xfId="20381"/>
    <cellStyle name="Normal 11 2 12 4" xfId="15246"/>
    <cellStyle name="Normal 11 2 13" xfId="1751"/>
    <cellStyle name="Normal 11 2 13 2" xfId="5044"/>
    <cellStyle name="Normal 11 2 13 2 2" xfId="11506"/>
    <cellStyle name="Normal 11 2 13 2 2 2" xfId="23894"/>
    <cellStyle name="Normal 11 2 13 2 3" xfId="17476"/>
    <cellStyle name="Normal 11 2 13 3" xfId="7966"/>
    <cellStyle name="Normal 11 2 13 3 2" xfId="20382"/>
    <cellStyle name="Normal 11 2 13 4" xfId="15247"/>
    <cellStyle name="Normal 11 2 14" xfId="1752"/>
    <cellStyle name="Normal 11 2 14 2" xfId="5045"/>
    <cellStyle name="Normal 11 2 14 2 2" xfId="11507"/>
    <cellStyle name="Normal 11 2 14 2 2 2" xfId="23895"/>
    <cellStyle name="Normal 11 2 14 2 3" xfId="17477"/>
    <cellStyle name="Normal 11 2 14 3" xfId="7967"/>
    <cellStyle name="Normal 11 2 14 3 2" xfId="20383"/>
    <cellStyle name="Normal 11 2 14 4" xfId="15248"/>
    <cellStyle name="Normal 11 2 15" xfId="1753"/>
    <cellStyle name="Normal 11 2 15 2" xfId="5046"/>
    <cellStyle name="Normal 11 2 15 2 2" xfId="11508"/>
    <cellStyle name="Normal 11 2 15 2 2 2" xfId="23896"/>
    <cellStyle name="Normal 11 2 15 2 3" xfId="17478"/>
    <cellStyle name="Normal 11 2 15 3" xfId="7968"/>
    <cellStyle name="Normal 11 2 15 3 2" xfId="20384"/>
    <cellStyle name="Normal 11 2 15 4" xfId="15249"/>
    <cellStyle name="Normal 11 2 16" xfId="1754"/>
    <cellStyle name="Normal 11 2 16 2" xfId="5047"/>
    <cellStyle name="Normal 11 2 16 2 2" xfId="11509"/>
    <cellStyle name="Normal 11 2 16 2 2 2" xfId="23897"/>
    <cellStyle name="Normal 11 2 16 2 3" xfId="17479"/>
    <cellStyle name="Normal 11 2 16 3" xfId="7969"/>
    <cellStyle name="Normal 11 2 16 3 2" xfId="20385"/>
    <cellStyle name="Normal 11 2 16 4" xfId="15250"/>
    <cellStyle name="Normal 11 2 17" xfId="1755"/>
    <cellStyle name="Normal 11 2 17 2" xfId="5048"/>
    <cellStyle name="Normal 11 2 17 2 2" xfId="11510"/>
    <cellStyle name="Normal 11 2 17 2 2 2" xfId="23898"/>
    <cellStyle name="Normal 11 2 17 2 3" xfId="17480"/>
    <cellStyle name="Normal 11 2 17 3" xfId="7970"/>
    <cellStyle name="Normal 11 2 17 3 2" xfId="20386"/>
    <cellStyle name="Normal 11 2 17 4" xfId="15251"/>
    <cellStyle name="Normal 11 2 18" xfId="1756"/>
    <cellStyle name="Normal 11 2 18 2" xfId="5049"/>
    <cellStyle name="Normal 11 2 18 2 2" xfId="11511"/>
    <cellStyle name="Normal 11 2 18 2 2 2" xfId="23899"/>
    <cellStyle name="Normal 11 2 18 2 3" xfId="17481"/>
    <cellStyle name="Normal 11 2 18 3" xfId="7971"/>
    <cellStyle name="Normal 11 2 18 3 2" xfId="20387"/>
    <cellStyle name="Normal 11 2 18 4" xfId="15252"/>
    <cellStyle name="Normal 11 2 19" xfId="1757"/>
    <cellStyle name="Normal 11 2 19 2" xfId="5050"/>
    <cellStyle name="Normal 11 2 19 2 2" xfId="11512"/>
    <cellStyle name="Normal 11 2 19 2 2 2" xfId="23900"/>
    <cellStyle name="Normal 11 2 19 2 3" xfId="17482"/>
    <cellStyle name="Normal 11 2 19 3" xfId="7972"/>
    <cellStyle name="Normal 11 2 19 3 2" xfId="20388"/>
    <cellStyle name="Normal 11 2 19 4" xfId="15253"/>
    <cellStyle name="Normal 11 2 2" xfId="182"/>
    <cellStyle name="Normal 11 2 2 10" xfId="4404"/>
    <cellStyle name="Normal 11 2 2 10 2" xfId="11017"/>
    <cellStyle name="Normal 11 2 2 10 2 2" xfId="23405"/>
    <cellStyle name="Normal 11 2 2 10 3" xfId="16841"/>
    <cellStyle name="Normal 11 2 2 11" xfId="7327"/>
    <cellStyle name="Normal 11 2 2 11 2" xfId="19747"/>
    <cellStyle name="Normal 11 2 2 12" xfId="13935"/>
    <cellStyle name="Normal 11 2 2 13" xfId="13578"/>
    <cellStyle name="Normal 11 2 2 2" xfId="273"/>
    <cellStyle name="Normal 11 2 2 2 2" xfId="649"/>
    <cellStyle name="Normal 11 2 2 2 2 2" xfId="1759"/>
    <cellStyle name="Normal 11 2 2 2 2 2 2" xfId="6799"/>
    <cellStyle name="Normal 11 2 2 2 2 2 2 2" xfId="12958"/>
    <cellStyle name="Normal 11 2 2 2 2 2 2 2 2" xfId="25345"/>
    <cellStyle name="Normal 11 2 2 2 2 2 2 3" xfId="19225"/>
    <cellStyle name="Normal 11 2 2 2 2 2 3" xfId="9727"/>
    <cellStyle name="Normal 11 2 2 2 2 2 3 2" xfId="22130"/>
    <cellStyle name="Normal 11 2 2 2 2 2 4" xfId="15255"/>
    <cellStyle name="Normal 11 2 2 2 2 3" xfId="5052"/>
    <cellStyle name="Normal 11 2 2 2 2 3 2" xfId="10615"/>
    <cellStyle name="Normal 11 2 2 2 2 3 2 2" xfId="23016"/>
    <cellStyle name="Normal 11 2 2 2 2 3 3" xfId="17484"/>
    <cellStyle name="Normal 11 2 2 2 2 4" xfId="7974"/>
    <cellStyle name="Normal 11 2 2 2 2 4 2" xfId="20390"/>
    <cellStyle name="Normal 11 2 2 2 2 5" xfId="14379"/>
    <cellStyle name="Normal 11 2 2 2 2 6" xfId="13844"/>
    <cellStyle name="Normal 11 2 2 2 2_LNG &amp; LPG rework" xfId="30160"/>
    <cellStyle name="Normal 11 2 2 2 3" xfId="1760"/>
    <cellStyle name="Normal 11 2 2 2 3 2" xfId="5053"/>
    <cellStyle name="Normal 11 2 2 2 3 2 2" xfId="10411"/>
    <cellStyle name="Normal 11 2 2 2 3 2 2 2" xfId="22812"/>
    <cellStyle name="Normal 11 2 2 2 3 2 3" xfId="17485"/>
    <cellStyle name="Normal 11 2 2 2 3 3" xfId="10802"/>
    <cellStyle name="Normal 11 2 2 2 3 3 2" xfId="23203"/>
    <cellStyle name="Normal 11 2 2 2 3 4" xfId="7975"/>
    <cellStyle name="Normal 11 2 2 2 3 4 2" xfId="20391"/>
    <cellStyle name="Normal 11 2 2 2 3 5" xfId="15256"/>
    <cellStyle name="Normal 11 2 2 2 3_LNG &amp; LPG rework" xfId="30387"/>
    <cellStyle name="Normal 11 2 2 2 4" xfId="1761"/>
    <cellStyle name="Normal 11 2 2 2 4 2" xfId="5054"/>
    <cellStyle name="Normal 11 2 2 2 4 2 2" xfId="11514"/>
    <cellStyle name="Normal 11 2 2 2 4 2 2 2" xfId="23902"/>
    <cellStyle name="Normal 11 2 2 2 4 2 3" xfId="17486"/>
    <cellStyle name="Normal 11 2 2 2 4 3" xfId="7976"/>
    <cellStyle name="Normal 11 2 2 2 4 3 2" xfId="20392"/>
    <cellStyle name="Normal 11 2 2 2 4 4" xfId="15257"/>
    <cellStyle name="Normal 11 2 2 2 5" xfId="1758"/>
    <cellStyle name="Normal 11 2 2 2 5 2" xfId="6798"/>
    <cellStyle name="Normal 11 2 2 2 5 2 2" xfId="12957"/>
    <cellStyle name="Normal 11 2 2 2 5 2 2 2" xfId="25344"/>
    <cellStyle name="Normal 11 2 2 2 5 2 3" xfId="19224"/>
    <cellStyle name="Normal 11 2 2 2 5 3" xfId="9726"/>
    <cellStyle name="Normal 11 2 2 2 5 3 2" xfId="22129"/>
    <cellStyle name="Normal 11 2 2 2 5 4" xfId="15254"/>
    <cellStyle name="Normal 11 2 2 2 6" xfId="5051"/>
    <cellStyle name="Normal 11 2 2 2 6 2" xfId="11513"/>
    <cellStyle name="Normal 11 2 2 2 6 2 2" xfId="23901"/>
    <cellStyle name="Normal 11 2 2 2 6 3" xfId="17483"/>
    <cellStyle name="Normal 11 2 2 2 7" xfId="7973"/>
    <cellStyle name="Normal 11 2 2 2 7 2" xfId="20389"/>
    <cellStyle name="Normal 11 2 2 2 8" xfId="14024"/>
    <cellStyle name="Normal 11 2 2 2 9" xfId="13666"/>
    <cellStyle name="Normal 11 2 2 2_Alumina Prices" xfId="1762"/>
    <cellStyle name="Normal 11 2 2 3" xfId="363"/>
    <cellStyle name="Normal 11 2 2 3 2" xfId="737"/>
    <cellStyle name="Normal 11 2 2 3 2 2" xfId="4123"/>
    <cellStyle name="Normal 11 2 2 3 2 2 2" xfId="7187"/>
    <cellStyle name="Normal 11 2 2 3 2 2 2 2" xfId="13345"/>
    <cellStyle name="Normal 11 2 2 3 2 2 2 2 2" xfId="25732"/>
    <cellStyle name="Normal 11 2 2 3 2 2 2 3" xfId="19612"/>
    <cellStyle name="Normal 11 2 2 3 2 2 3" xfId="10114"/>
    <cellStyle name="Normal 11 2 2 3 2 2 3 2" xfId="22517"/>
    <cellStyle name="Normal 11 2 2 3 2 2 4" xfId="16694"/>
    <cellStyle name="Normal 11 2 2 3 2 3" xfId="6498"/>
    <cellStyle name="Normal 11 2 2 3 2 3 2" xfId="12657"/>
    <cellStyle name="Normal 11 2 2 3 2 3 2 2" xfId="25044"/>
    <cellStyle name="Normal 11 2 2 3 2 3 3" xfId="18924"/>
    <cellStyle name="Normal 11 2 2 3 2 4" xfId="9426"/>
    <cellStyle name="Normal 11 2 2 3 2 4 2" xfId="21829"/>
    <cellStyle name="Normal 11 2 2 3 2 5" xfId="14467"/>
    <cellStyle name="Normal 11 2 2 3 3" xfId="1763"/>
    <cellStyle name="Normal 11 2 2 3 3 2" xfId="6800"/>
    <cellStyle name="Normal 11 2 2 3 3 2 2" xfId="12959"/>
    <cellStyle name="Normal 11 2 2 3 3 2 2 2" xfId="25346"/>
    <cellStyle name="Normal 11 2 2 3 3 2 3" xfId="19226"/>
    <cellStyle name="Normal 11 2 2 3 3 3" xfId="9728"/>
    <cellStyle name="Normal 11 2 2 3 3 3 2" xfId="22131"/>
    <cellStyle name="Normal 11 2 2 3 3 4" xfId="15258"/>
    <cellStyle name="Normal 11 2 2 3 4" xfId="5055"/>
    <cellStyle name="Normal 11 2 2 3 4 2" xfId="11515"/>
    <cellStyle name="Normal 11 2 2 3 4 2 2" xfId="23903"/>
    <cellStyle name="Normal 11 2 2 3 4 3" xfId="17487"/>
    <cellStyle name="Normal 11 2 2 3 5" xfId="7977"/>
    <cellStyle name="Normal 11 2 2 3 5 2" xfId="20393"/>
    <cellStyle name="Normal 11 2 2 3 6" xfId="14112"/>
    <cellStyle name="Normal 11 2 2 3 7" xfId="13756"/>
    <cellStyle name="Normal 11 2 2 3_LNG &amp; LPG rework" xfId="30159"/>
    <cellStyle name="Normal 11 2 2 4" xfId="451"/>
    <cellStyle name="Normal 11 2 2 4 2" xfId="825"/>
    <cellStyle name="Normal 11 2 2 4 2 2" xfId="4209"/>
    <cellStyle name="Normal 11 2 2 4 2 2 2" xfId="7269"/>
    <cellStyle name="Normal 11 2 2 4 2 2 2 2" xfId="13427"/>
    <cellStyle name="Normal 11 2 2 4 2 2 2 2 2" xfId="25814"/>
    <cellStyle name="Normal 11 2 2 4 2 2 2 3" xfId="19694"/>
    <cellStyle name="Normal 11 2 2 4 2 2 3" xfId="10196"/>
    <cellStyle name="Normal 11 2 2 4 2 2 3 2" xfId="22599"/>
    <cellStyle name="Normal 11 2 2 4 2 2 4" xfId="16780"/>
    <cellStyle name="Normal 11 2 2 4 2 3" xfId="6584"/>
    <cellStyle name="Normal 11 2 2 4 2 3 2" xfId="12743"/>
    <cellStyle name="Normal 11 2 2 4 2 3 2 2" xfId="25130"/>
    <cellStyle name="Normal 11 2 2 4 2 3 3" xfId="19010"/>
    <cellStyle name="Normal 11 2 2 4 2 4" xfId="9512"/>
    <cellStyle name="Normal 11 2 2 4 2 4 2" xfId="21915"/>
    <cellStyle name="Normal 11 2 2 4 2 5" xfId="14555"/>
    <cellStyle name="Normal 11 2 2 4 3" xfId="1764"/>
    <cellStyle name="Normal 11 2 2 4 3 2" xfId="6801"/>
    <cellStyle name="Normal 11 2 2 4 3 2 2" xfId="12960"/>
    <cellStyle name="Normal 11 2 2 4 3 2 2 2" xfId="25347"/>
    <cellStyle name="Normal 11 2 2 4 3 2 3" xfId="19227"/>
    <cellStyle name="Normal 11 2 2 4 3 3" xfId="9729"/>
    <cellStyle name="Normal 11 2 2 4 3 3 2" xfId="22132"/>
    <cellStyle name="Normal 11 2 2 4 3 4" xfId="15259"/>
    <cellStyle name="Normal 11 2 2 4 4" xfId="5056"/>
    <cellStyle name="Normal 11 2 2 4 4 2" xfId="11516"/>
    <cellStyle name="Normal 11 2 2 4 4 2 2" xfId="23904"/>
    <cellStyle name="Normal 11 2 2 4 4 3" xfId="17488"/>
    <cellStyle name="Normal 11 2 2 4 5" xfId="7978"/>
    <cellStyle name="Normal 11 2 2 4 5 2" xfId="20394"/>
    <cellStyle name="Normal 11 2 2 4 6" xfId="14200"/>
    <cellStyle name="Normal 11 2 2 4_LNG &amp; LPG rework" xfId="30158"/>
    <cellStyle name="Normal 11 2 2 5" xfId="560"/>
    <cellStyle name="Normal 11 2 2 5 2" xfId="1765"/>
    <cellStyle name="Normal 11 2 2 5 2 2" xfId="6802"/>
    <cellStyle name="Normal 11 2 2 5 2 2 2" xfId="12961"/>
    <cellStyle name="Normal 11 2 2 5 2 2 2 2" xfId="25348"/>
    <cellStyle name="Normal 11 2 2 5 2 2 3" xfId="19228"/>
    <cellStyle name="Normal 11 2 2 5 2 3" xfId="9730"/>
    <cellStyle name="Normal 11 2 2 5 2 3 2" xfId="22133"/>
    <cellStyle name="Normal 11 2 2 5 2 4" xfId="15260"/>
    <cellStyle name="Normal 11 2 2 5 3" xfId="5057"/>
    <cellStyle name="Normal 11 2 2 5 3 2" xfId="10956"/>
    <cellStyle name="Normal 11 2 2 5 3 2 2" xfId="23357"/>
    <cellStyle name="Normal 11 2 2 5 3 3" xfId="17489"/>
    <cellStyle name="Normal 11 2 2 5 4" xfId="7979"/>
    <cellStyle name="Normal 11 2 2 5 4 2" xfId="20395"/>
    <cellStyle name="Normal 11 2 2 5 5" xfId="14291"/>
    <cellStyle name="Normal 11 2 2 5_LNG &amp; LPG rework" xfId="30157"/>
    <cellStyle name="Normal 11 2 2 6" xfId="1766"/>
    <cellStyle name="Normal 11 2 2 6 2" xfId="5058"/>
    <cellStyle name="Normal 11 2 2 6 2 2" xfId="11517"/>
    <cellStyle name="Normal 11 2 2 6 2 2 2" xfId="23905"/>
    <cellStyle name="Normal 11 2 2 6 2 3" xfId="17490"/>
    <cellStyle name="Normal 11 2 2 6 3" xfId="7980"/>
    <cellStyle name="Normal 11 2 2 6 3 2" xfId="20396"/>
    <cellStyle name="Normal 11 2 2 6 4" xfId="15261"/>
    <cellStyle name="Normal 11 2 2 7" xfId="1767"/>
    <cellStyle name="Normal 11 2 2 7 2" xfId="5059"/>
    <cellStyle name="Normal 11 2 2 7 2 2" xfId="11518"/>
    <cellStyle name="Normal 11 2 2 7 2 2 2" xfId="23906"/>
    <cellStyle name="Normal 11 2 2 7 2 3" xfId="17491"/>
    <cellStyle name="Normal 11 2 2 7 3" xfId="7981"/>
    <cellStyle name="Normal 11 2 2 7 3 2" xfId="20397"/>
    <cellStyle name="Normal 11 2 2 7 4" xfId="15262"/>
    <cellStyle name="Normal 11 2 2 8" xfId="1768"/>
    <cellStyle name="Normal 11 2 2 8 2" xfId="5060"/>
    <cellStyle name="Normal 11 2 2 8 2 2" xfId="11519"/>
    <cellStyle name="Normal 11 2 2 8 2 2 2" xfId="23907"/>
    <cellStyle name="Normal 11 2 2 8 2 3" xfId="17492"/>
    <cellStyle name="Normal 11 2 2 8 3" xfId="7982"/>
    <cellStyle name="Normal 11 2 2 8 3 2" xfId="20398"/>
    <cellStyle name="Normal 11 2 2 8 4" xfId="15263"/>
    <cellStyle name="Normal 11 2 2 9" xfId="949"/>
    <cellStyle name="Normal 11 2 2 9 2" xfId="6624"/>
    <cellStyle name="Normal 11 2 2 9 2 2" xfId="12783"/>
    <cellStyle name="Normal 11 2 2 9 2 2 2" xfId="25170"/>
    <cellStyle name="Normal 11 2 2 9 2 3" xfId="19050"/>
    <cellStyle name="Normal 11 2 2 9 3" xfId="9552"/>
    <cellStyle name="Normal 11 2 2 9 3 2" xfId="21955"/>
    <cellStyle name="Normal 11 2 2 9 4" xfId="14612"/>
    <cellStyle name="Normal 11 2 2_Alumina Prices" xfId="1769"/>
    <cellStyle name="Normal 11 2 20" xfId="1770"/>
    <cellStyle name="Normal 11 2 20 2" xfId="5061"/>
    <cellStyle name="Normal 11 2 20 2 2" xfId="11520"/>
    <cellStyle name="Normal 11 2 20 2 2 2" xfId="23908"/>
    <cellStyle name="Normal 11 2 20 2 3" xfId="17493"/>
    <cellStyle name="Normal 11 2 20 3" xfId="7983"/>
    <cellStyle name="Normal 11 2 20 3 2" xfId="20399"/>
    <cellStyle name="Normal 11 2 20 4" xfId="15264"/>
    <cellStyle name="Normal 11 2 21" xfId="1771"/>
    <cellStyle name="Normal 11 2 21 2" xfId="5062"/>
    <cellStyle name="Normal 11 2 21 2 2" xfId="11521"/>
    <cellStyle name="Normal 11 2 21 2 2 2" xfId="23909"/>
    <cellStyle name="Normal 11 2 21 2 3" xfId="17494"/>
    <cellStyle name="Normal 11 2 21 3" xfId="7984"/>
    <cellStyle name="Normal 11 2 21 3 2" xfId="20400"/>
    <cellStyle name="Normal 11 2 21 4" xfId="15265"/>
    <cellStyle name="Normal 11 2 22" xfId="1772"/>
    <cellStyle name="Normal 11 2 22 2" xfId="5063"/>
    <cellStyle name="Normal 11 2 22 2 2" xfId="11522"/>
    <cellStyle name="Normal 11 2 22 2 2 2" xfId="23910"/>
    <cellStyle name="Normal 11 2 22 2 3" xfId="17495"/>
    <cellStyle name="Normal 11 2 22 3" xfId="7985"/>
    <cellStyle name="Normal 11 2 22 3 2" xfId="20401"/>
    <cellStyle name="Normal 11 2 22 4" xfId="15266"/>
    <cellStyle name="Normal 11 2 23" xfId="914"/>
    <cellStyle name="Normal 11 2 23 2" xfId="6608"/>
    <cellStyle name="Normal 11 2 23 2 2" xfId="12767"/>
    <cellStyle name="Normal 11 2 23 2 2 2" xfId="25154"/>
    <cellStyle name="Normal 11 2 23 2 3" xfId="19034"/>
    <cellStyle name="Normal 11 2 23 3" xfId="9536"/>
    <cellStyle name="Normal 11 2 23 3 2" xfId="21939"/>
    <cellStyle name="Normal 11 2 23 4" xfId="14587"/>
    <cellStyle name="Normal 11 2 24" xfId="4379"/>
    <cellStyle name="Normal 11 2 24 2" xfId="10997"/>
    <cellStyle name="Normal 11 2 24 2 2" xfId="23385"/>
    <cellStyle name="Normal 11 2 24 3" xfId="16816"/>
    <cellStyle name="Normal 11 2 25" xfId="7302"/>
    <cellStyle name="Normal 11 2 25 2" xfId="19722"/>
    <cellStyle name="Normal 11 2 26" xfId="13891"/>
    <cellStyle name="Normal 11 2 27" xfId="13534"/>
    <cellStyle name="Normal 11 2 3" xfId="229"/>
    <cellStyle name="Normal 11 2 3 10" xfId="13622"/>
    <cellStyle name="Normal 11 2 3 2" xfId="605"/>
    <cellStyle name="Normal 11 2 3 2 2" xfId="1774"/>
    <cellStyle name="Normal 11 2 3 2 2 2" xfId="6804"/>
    <cellStyle name="Normal 11 2 3 2 2 2 2" xfId="12963"/>
    <cellStyle name="Normal 11 2 3 2 2 2 2 2" xfId="25350"/>
    <cellStyle name="Normal 11 2 3 2 2 2 3" xfId="19230"/>
    <cellStyle name="Normal 11 2 3 2 2 3" xfId="9732"/>
    <cellStyle name="Normal 11 2 3 2 2 3 2" xfId="22135"/>
    <cellStyle name="Normal 11 2 3 2 2 4" xfId="15268"/>
    <cellStyle name="Normal 11 2 3 2 3" xfId="5065"/>
    <cellStyle name="Normal 11 2 3 2 3 2" xfId="10616"/>
    <cellStyle name="Normal 11 2 3 2 3 2 2" xfId="23017"/>
    <cellStyle name="Normal 11 2 3 2 3 3" xfId="17497"/>
    <cellStyle name="Normal 11 2 3 2 4" xfId="7987"/>
    <cellStyle name="Normal 11 2 3 2 4 2" xfId="20403"/>
    <cellStyle name="Normal 11 2 3 2 5" xfId="14335"/>
    <cellStyle name="Normal 11 2 3 2 6" xfId="13800"/>
    <cellStyle name="Normal 11 2 3 2_LNG &amp; LPG rework" xfId="30156"/>
    <cellStyle name="Normal 11 2 3 3" xfId="1775"/>
    <cellStyle name="Normal 11 2 3 3 2" xfId="5066"/>
    <cellStyle name="Normal 11 2 3 3 2 2" xfId="10412"/>
    <cellStyle name="Normal 11 2 3 3 2 2 2" xfId="22813"/>
    <cellStyle name="Normal 11 2 3 3 2 3" xfId="17498"/>
    <cellStyle name="Normal 11 2 3 3 3" xfId="10803"/>
    <cellStyle name="Normal 11 2 3 3 3 2" xfId="23204"/>
    <cellStyle name="Normal 11 2 3 3 4" xfId="7988"/>
    <cellStyle name="Normal 11 2 3 3 4 2" xfId="20404"/>
    <cellStyle name="Normal 11 2 3 3 5" xfId="15269"/>
    <cellStyle name="Normal 11 2 3 3_LNG &amp; LPG rework" xfId="30155"/>
    <cellStyle name="Normal 11 2 3 4" xfId="1776"/>
    <cellStyle name="Normal 11 2 3 4 2" xfId="5067"/>
    <cellStyle name="Normal 11 2 3 4 2 2" xfId="11524"/>
    <cellStyle name="Normal 11 2 3 4 2 2 2" xfId="23912"/>
    <cellStyle name="Normal 11 2 3 4 2 3" xfId="17499"/>
    <cellStyle name="Normal 11 2 3 4 3" xfId="7989"/>
    <cellStyle name="Normal 11 2 3 4 3 2" xfId="20405"/>
    <cellStyle name="Normal 11 2 3 4 4" xfId="15270"/>
    <cellStyle name="Normal 11 2 3 5" xfId="1777"/>
    <cellStyle name="Normal 11 2 3 5 2" xfId="5068"/>
    <cellStyle name="Normal 11 2 3 5 2 2" xfId="11525"/>
    <cellStyle name="Normal 11 2 3 5 2 2 2" xfId="23913"/>
    <cellStyle name="Normal 11 2 3 5 2 3" xfId="17500"/>
    <cellStyle name="Normal 11 2 3 5 3" xfId="7990"/>
    <cellStyle name="Normal 11 2 3 5 3 2" xfId="20406"/>
    <cellStyle name="Normal 11 2 3 5 4" xfId="15271"/>
    <cellStyle name="Normal 11 2 3 6" xfId="1773"/>
    <cellStyle name="Normal 11 2 3 6 2" xfId="6803"/>
    <cellStyle name="Normal 11 2 3 6 2 2" xfId="12962"/>
    <cellStyle name="Normal 11 2 3 6 2 2 2" xfId="25349"/>
    <cellStyle name="Normal 11 2 3 6 2 3" xfId="19229"/>
    <cellStyle name="Normal 11 2 3 6 3" xfId="9731"/>
    <cellStyle name="Normal 11 2 3 6 3 2" xfId="22134"/>
    <cellStyle name="Normal 11 2 3 6 4" xfId="15267"/>
    <cellStyle name="Normal 11 2 3 7" xfId="5064"/>
    <cellStyle name="Normal 11 2 3 7 2" xfId="11523"/>
    <cellStyle name="Normal 11 2 3 7 2 2" xfId="23911"/>
    <cellStyle name="Normal 11 2 3 7 3" xfId="17496"/>
    <cellStyle name="Normal 11 2 3 8" xfId="7986"/>
    <cellStyle name="Normal 11 2 3 8 2" xfId="20402"/>
    <cellStyle name="Normal 11 2 3 9" xfId="13980"/>
    <cellStyle name="Normal 11 2 3_Alumina Prices" xfId="1778"/>
    <cellStyle name="Normal 11 2 4" xfId="319"/>
    <cellStyle name="Normal 11 2 4 2" xfId="693"/>
    <cellStyle name="Normal 11 2 4 2 2" xfId="4079"/>
    <cellStyle name="Normal 11 2 4 2 2 2" xfId="7143"/>
    <cellStyle name="Normal 11 2 4 2 2 2 2" xfId="13301"/>
    <cellStyle name="Normal 11 2 4 2 2 2 2 2" xfId="25688"/>
    <cellStyle name="Normal 11 2 4 2 2 2 3" xfId="19568"/>
    <cellStyle name="Normal 11 2 4 2 2 3" xfId="10070"/>
    <cellStyle name="Normal 11 2 4 2 2 3 2" xfId="22473"/>
    <cellStyle name="Normal 11 2 4 2 2 4" xfId="16650"/>
    <cellStyle name="Normal 11 2 4 2 3" xfId="6454"/>
    <cellStyle name="Normal 11 2 4 2 3 2" xfId="12613"/>
    <cellStyle name="Normal 11 2 4 2 3 2 2" xfId="25000"/>
    <cellStyle name="Normal 11 2 4 2 3 3" xfId="18880"/>
    <cellStyle name="Normal 11 2 4 2 4" xfId="9382"/>
    <cellStyle name="Normal 11 2 4 2 4 2" xfId="21785"/>
    <cellStyle name="Normal 11 2 4 2 5" xfId="14423"/>
    <cellStyle name="Normal 11 2 4 3" xfId="1779"/>
    <cellStyle name="Normal 11 2 4 3 2" xfId="6805"/>
    <cellStyle name="Normal 11 2 4 3 2 2" xfId="12964"/>
    <cellStyle name="Normal 11 2 4 3 2 2 2" xfId="25351"/>
    <cellStyle name="Normal 11 2 4 3 2 3" xfId="19231"/>
    <cellStyle name="Normal 11 2 4 3 3" xfId="9733"/>
    <cellStyle name="Normal 11 2 4 3 3 2" xfId="22136"/>
    <cellStyle name="Normal 11 2 4 3 4" xfId="15272"/>
    <cellStyle name="Normal 11 2 4 4" xfId="5069"/>
    <cellStyle name="Normal 11 2 4 4 2" xfId="11526"/>
    <cellStyle name="Normal 11 2 4 4 2 2" xfId="23914"/>
    <cellStyle name="Normal 11 2 4 4 3" xfId="17501"/>
    <cellStyle name="Normal 11 2 4 5" xfId="7991"/>
    <cellStyle name="Normal 11 2 4 5 2" xfId="20407"/>
    <cellStyle name="Normal 11 2 4 6" xfId="14068"/>
    <cellStyle name="Normal 11 2 4 7" xfId="13712"/>
    <cellStyle name="Normal 11 2 4_LNG &amp; LPG rework" xfId="30154"/>
    <cellStyle name="Normal 11 2 5" xfId="407"/>
    <cellStyle name="Normal 11 2 5 2" xfId="781"/>
    <cellStyle name="Normal 11 2 5 2 2" xfId="4165"/>
    <cellStyle name="Normal 11 2 5 2 2 2" xfId="7225"/>
    <cellStyle name="Normal 11 2 5 2 2 2 2" xfId="13383"/>
    <cellStyle name="Normal 11 2 5 2 2 2 2 2" xfId="25770"/>
    <cellStyle name="Normal 11 2 5 2 2 2 3" xfId="19650"/>
    <cellStyle name="Normal 11 2 5 2 2 3" xfId="10152"/>
    <cellStyle name="Normal 11 2 5 2 2 3 2" xfId="22555"/>
    <cellStyle name="Normal 11 2 5 2 2 4" xfId="16736"/>
    <cellStyle name="Normal 11 2 5 2 3" xfId="6540"/>
    <cellStyle name="Normal 11 2 5 2 3 2" xfId="12699"/>
    <cellStyle name="Normal 11 2 5 2 3 2 2" xfId="25086"/>
    <cellStyle name="Normal 11 2 5 2 3 3" xfId="18966"/>
    <cellStyle name="Normal 11 2 5 2 4" xfId="9468"/>
    <cellStyle name="Normal 11 2 5 2 4 2" xfId="21871"/>
    <cellStyle name="Normal 11 2 5 2 5" xfId="14511"/>
    <cellStyle name="Normal 11 2 5 3" xfId="1780"/>
    <cellStyle name="Normal 11 2 5 3 2" xfId="6806"/>
    <cellStyle name="Normal 11 2 5 3 2 2" xfId="12965"/>
    <cellStyle name="Normal 11 2 5 3 2 2 2" xfId="25352"/>
    <cellStyle name="Normal 11 2 5 3 2 3" xfId="19232"/>
    <cellStyle name="Normal 11 2 5 3 3" xfId="9734"/>
    <cellStyle name="Normal 11 2 5 3 3 2" xfId="22137"/>
    <cellStyle name="Normal 11 2 5 3 4" xfId="15273"/>
    <cellStyle name="Normal 11 2 5 4" xfId="5070"/>
    <cellStyle name="Normal 11 2 5 4 2" xfId="11527"/>
    <cellStyle name="Normal 11 2 5 4 2 2" xfId="23915"/>
    <cellStyle name="Normal 11 2 5 4 3" xfId="17502"/>
    <cellStyle name="Normal 11 2 5 5" xfId="7992"/>
    <cellStyle name="Normal 11 2 5 5 2" xfId="20408"/>
    <cellStyle name="Normal 11 2 5 6" xfId="14156"/>
    <cellStyle name="Normal 11 2 5_LNG &amp; LPG rework" xfId="30153"/>
    <cellStyle name="Normal 11 2 6" xfId="516"/>
    <cellStyle name="Normal 11 2 6 2" xfId="1781"/>
    <cellStyle name="Normal 11 2 6 2 2" xfId="6807"/>
    <cellStyle name="Normal 11 2 6 2 2 2" xfId="12966"/>
    <cellStyle name="Normal 11 2 6 2 2 2 2" xfId="25353"/>
    <cellStyle name="Normal 11 2 6 2 2 3" xfId="19233"/>
    <cellStyle name="Normal 11 2 6 2 3" xfId="9735"/>
    <cellStyle name="Normal 11 2 6 2 3 2" xfId="22138"/>
    <cellStyle name="Normal 11 2 6 2 4" xfId="15274"/>
    <cellStyle name="Normal 11 2 6 3" xfId="5071"/>
    <cellStyle name="Normal 11 2 6 3 2" xfId="10912"/>
    <cellStyle name="Normal 11 2 6 3 2 2" xfId="23313"/>
    <cellStyle name="Normal 11 2 6 3 3" xfId="17503"/>
    <cellStyle name="Normal 11 2 6 4" xfId="7993"/>
    <cellStyle name="Normal 11 2 6 4 2" xfId="20409"/>
    <cellStyle name="Normal 11 2 6 5" xfId="14247"/>
    <cellStyle name="Normal 11 2 6_LNG &amp; LPG rework" xfId="30152"/>
    <cellStyle name="Normal 11 2 7" xfId="1782"/>
    <cellStyle name="Normal 11 2 7 2" xfId="5072"/>
    <cellStyle name="Normal 11 2 7 2 2" xfId="11528"/>
    <cellStyle name="Normal 11 2 7 2 2 2" xfId="23916"/>
    <cellStyle name="Normal 11 2 7 2 3" xfId="17504"/>
    <cellStyle name="Normal 11 2 7 3" xfId="7994"/>
    <cellStyle name="Normal 11 2 7 3 2" xfId="20410"/>
    <cellStyle name="Normal 11 2 7 4" xfId="15275"/>
    <cellStyle name="Normal 11 2 8" xfId="1783"/>
    <cellStyle name="Normal 11 2 8 2" xfId="5073"/>
    <cellStyle name="Normal 11 2 8 2 2" xfId="11529"/>
    <cellStyle name="Normal 11 2 8 2 2 2" xfId="23917"/>
    <cellStyle name="Normal 11 2 8 2 3" xfId="17505"/>
    <cellStyle name="Normal 11 2 8 3" xfId="7995"/>
    <cellStyle name="Normal 11 2 8 3 2" xfId="20411"/>
    <cellStyle name="Normal 11 2 8 4" xfId="15276"/>
    <cellStyle name="Normal 11 2 9" xfId="1784"/>
    <cellStyle name="Normal 11 2 9 2" xfId="5074"/>
    <cellStyle name="Normal 11 2 9 2 2" xfId="11530"/>
    <cellStyle name="Normal 11 2 9 2 2 2" xfId="23918"/>
    <cellStyle name="Normal 11 2 9 2 3" xfId="17506"/>
    <cellStyle name="Normal 11 2 9 3" xfId="7996"/>
    <cellStyle name="Normal 11 2 9 3 2" xfId="20412"/>
    <cellStyle name="Normal 11 2 9 4" xfId="15277"/>
    <cellStyle name="Normal 11 2_Alumina Prices" xfId="1785"/>
    <cellStyle name="Normal 11 20" xfId="1786"/>
    <cellStyle name="Normal 11 20 2" xfId="3506"/>
    <cellStyle name="Normal 11 20 2 2" xfId="6372"/>
    <cellStyle name="Normal 11 20 2 2 2" xfId="10306"/>
    <cellStyle name="Normal 11 20 2 2 2 2" xfId="22707"/>
    <cellStyle name="Normal 11 20 2 2 3" xfId="18802"/>
    <cellStyle name="Normal 11 20 2 3" xfId="10693"/>
    <cellStyle name="Normal 11 20 2 3 2" xfId="23094"/>
    <cellStyle name="Normal 11 20 2 4" xfId="9297"/>
    <cellStyle name="Normal 11 20 2 4 2" xfId="21707"/>
    <cellStyle name="Normal 11 20 2 5" xfId="16572"/>
    <cellStyle name="Normal 11 20 2_LNG &amp; LPG rework" xfId="30228"/>
    <cellStyle name="Normal 11 20 3" xfId="5075"/>
    <cellStyle name="Normal 11 20 3 2" xfId="10222"/>
    <cellStyle name="Normal 11 20 3 2 2" xfId="22623"/>
    <cellStyle name="Normal 11 20 3 3" xfId="17507"/>
    <cellStyle name="Normal 11 20 4" xfId="10508"/>
    <cellStyle name="Normal 11 20 4 2" xfId="22909"/>
    <cellStyle name="Normal 11 20 5" xfId="7997"/>
    <cellStyle name="Normal 11 20 5 2" xfId="20413"/>
    <cellStyle name="Normal 11 20 6" xfId="15278"/>
    <cellStyle name="Normal 11 20_LNG &amp; LPG rework" xfId="30229"/>
    <cellStyle name="Normal 11 21" xfId="1787"/>
    <cellStyle name="Normal 11 21 2" xfId="5076"/>
    <cellStyle name="Normal 11 21 2 2" xfId="10479"/>
    <cellStyle name="Normal 11 21 2 2 2" xfId="22880"/>
    <cellStyle name="Normal 11 21 2 3" xfId="17508"/>
    <cellStyle name="Normal 11 21 3" xfId="10876"/>
    <cellStyle name="Normal 11 21 3 2" xfId="23277"/>
    <cellStyle name="Normal 11 21 4" xfId="7998"/>
    <cellStyle name="Normal 11 21 4 2" xfId="20414"/>
    <cellStyle name="Normal 11 21 5" xfId="15279"/>
    <cellStyle name="Normal 11 21_LNG &amp; LPG rework" xfId="30230"/>
    <cellStyle name="Normal 11 22" xfId="1788"/>
    <cellStyle name="Normal 11 22 2" xfId="5077"/>
    <cellStyle name="Normal 11 22 2 2" xfId="10485"/>
    <cellStyle name="Normal 11 22 2 2 2" xfId="22886"/>
    <cellStyle name="Normal 11 22 2 3" xfId="17509"/>
    <cellStyle name="Normal 11 22 3" xfId="10884"/>
    <cellStyle name="Normal 11 22 3 2" xfId="23285"/>
    <cellStyle name="Normal 11 22 4" xfId="7999"/>
    <cellStyle name="Normal 11 22 4 2" xfId="20415"/>
    <cellStyle name="Normal 11 22 5" xfId="15280"/>
    <cellStyle name="Normal 11 22_LNG &amp; LPG rework" xfId="30231"/>
    <cellStyle name="Normal 11 23" xfId="1789"/>
    <cellStyle name="Normal 11 23 2" xfId="5078"/>
    <cellStyle name="Normal 11 23 2 2" xfId="11531"/>
    <cellStyle name="Normal 11 23 2 2 2" xfId="23919"/>
    <cellStyle name="Normal 11 23 2 3" xfId="17510"/>
    <cellStyle name="Normal 11 23 3" xfId="8000"/>
    <cellStyle name="Normal 11 23 3 2" xfId="20416"/>
    <cellStyle name="Normal 11 23 4" xfId="15281"/>
    <cellStyle name="Normal 11 24" xfId="1790"/>
    <cellStyle name="Normal 11 24 2" xfId="5079"/>
    <cellStyle name="Normal 11 24 2 2" xfId="11532"/>
    <cellStyle name="Normal 11 24 2 2 2" xfId="23920"/>
    <cellStyle name="Normal 11 24 2 3" xfId="17511"/>
    <cellStyle name="Normal 11 24 3" xfId="8001"/>
    <cellStyle name="Normal 11 24 3 2" xfId="20417"/>
    <cellStyle name="Normal 11 24 4" xfId="15282"/>
    <cellStyle name="Normal 11 25" xfId="1791"/>
    <cellStyle name="Normal 11 25 2" xfId="5080"/>
    <cellStyle name="Normal 11 25 2 2" xfId="11533"/>
    <cellStyle name="Normal 11 25 2 2 2" xfId="23921"/>
    <cellStyle name="Normal 11 25 2 3" xfId="17512"/>
    <cellStyle name="Normal 11 25 3" xfId="8002"/>
    <cellStyle name="Normal 11 25 3 2" xfId="20418"/>
    <cellStyle name="Normal 11 25 4" xfId="15283"/>
    <cellStyle name="Normal 11 26" xfId="1792"/>
    <cellStyle name="Normal 11 26 2" xfId="5081"/>
    <cellStyle name="Normal 11 26 2 2" xfId="11534"/>
    <cellStyle name="Normal 11 26 2 2 2" xfId="23922"/>
    <cellStyle name="Normal 11 26 2 3" xfId="17513"/>
    <cellStyle name="Normal 11 26 3" xfId="8003"/>
    <cellStyle name="Normal 11 26 3 2" xfId="20419"/>
    <cellStyle name="Normal 11 26 4" xfId="15284"/>
    <cellStyle name="Normal 11 27" xfId="1793"/>
    <cellStyle name="Normal 11 27 2" xfId="5082"/>
    <cellStyle name="Normal 11 27 2 2" xfId="11535"/>
    <cellStyle name="Normal 11 27 2 2 2" xfId="23923"/>
    <cellStyle name="Normal 11 27 2 3" xfId="17514"/>
    <cellStyle name="Normal 11 27 3" xfId="8004"/>
    <cellStyle name="Normal 11 27 3 2" xfId="20420"/>
    <cellStyle name="Normal 11 27 4" xfId="15285"/>
    <cellStyle name="Normal 11 28" xfId="1794"/>
    <cellStyle name="Normal 11 28 2" xfId="5083"/>
    <cellStyle name="Normal 11 28 2 2" xfId="11536"/>
    <cellStyle name="Normal 11 28 2 2 2" xfId="23924"/>
    <cellStyle name="Normal 11 28 2 3" xfId="17515"/>
    <cellStyle name="Normal 11 28 3" xfId="8005"/>
    <cellStyle name="Normal 11 28 3 2" xfId="20421"/>
    <cellStyle name="Normal 11 28 4" xfId="15286"/>
    <cellStyle name="Normal 11 29" xfId="1795"/>
    <cellStyle name="Normal 11 29 2" xfId="5084"/>
    <cellStyle name="Normal 11 29 2 2" xfId="11537"/>
    <cellStyle name="Normal 11 29 2 2 2" xfId="23925"/>
    <cellStyle name="Normal 11 29 2 3" xfId="17516"/>
    <cellStyle name="Normal 11 29 3" xfId="8006"/>
    <cellStyle name="Normal 11 29 3 2" xfId="20422"/>
    <cellStyle name="Normal 11 29 4" xfId="15287"/>
    <cellStyle name="Normal 11 3" xfId="160"/>
    <cellStyle name="Normal 11 3 10" xfId="1796"/>
    <cellStyle name="Normal 11 3 10 2" xfId="5085"/>
    <cellStyle name="Normal 11 3 10 2 2" xfId="11538"/>
    <cellStyle name="Normal 11 3 10 2 2 2" xfId="23926"/>
    <cellStyle name="Normal 11 3 10 2 3" xfId="17517"/>
    <cellStyle name="Normal 11 3 10 3" xfId="8007"/>
    <cellStyle name="Normal 11 3 10 3 2" xfId="20423"/>
    <cellStyle name="Normal 11 3 10 4" xfId="15288"/>
    <cellStyle name="Normal 11 3 11" xfId="1797"/>
    <cellStyle name="Normal 11 3 11 2" xfId="5086"/>
    <cellStyle name="Normal 11 3 11 2 2" xfId="11539"/>
    <cellStyle name="Normal 11 3 11 2 2 2" xfId="23927"/>
    <cellStyle name="Normal 11 3 11 2 3" xfId="17518"/>
    <cellStyle name="Normal 11 3 11 3" xfId="8008"/>
    <cellStyle name="Normal 11 3 11 3 2" xfId="20424"/>
    <cellStyle name="Normal 11 3 11 4" xfId="15289"/>
    <cellStyle name="Normal 11 3 12" xfId="1798"/>
    <cellStyle name="Normal 11 3 12 2" xfId="5087"/>
    <cellStyle name="Normal 11 3 12 2 2" xfId="11540"/>
    <cellStyle name="Normal 11 3 12 2 2 2" xfId="23928"/>
    <cellStyle name="Normal 11 3 12 2 3" xfId="17519"/>
    <cellStyle name="Normal 11 3 12 3" xfId="8009"/>
    <cellStyle name="Normal 11 3 12 3 2" xfId="20425"/>
    <cellStyle name="Normal 11 3 12 4" xfId="15290"/>
    <cellStyle name="Normal 11 3 13" xfId="1799"/>
    <cellStyle name="Normal 11 3 13 2" xfId="5088"/>
    <cellStyle name="Normal 11 3 13 2 2" xfId="11541"/>
    <cellStyle name="Normal 11 3 13 2 2 2" xfId="23929"/>
    <cellStyle name="Normal 11 3 13 2 3" xfId="17520"/>
    <cellStyle name="Normal 11 3 13 3" xfId="8010"/>
    <cellStyle name="Normal 11 3 13 3 2" xfId="20426"/>
    <cellStyle name="Normal 11 3 13 4" xfId="15291"/>
    <cellStyle name="Normal 11 3 14" xfId="1800"/>
    <cellStyle name="Normal 11 3 14 2" xfId="5089"/>
    <cellStyle name="Normal 11 3 14 2 2" xfId="11542"/>
    <cellStyle name="Normal 11 3 14 2 2 2" xfId="23930"/>
    <cellStyle name="Normal 11 3 14 2 3" xfId="17521"/>
    <cellStyle name="Normal 11 3 14 3" xfId="8011"/>
    <cellStyle name="Normal 11 3 14 3 2" xfId="20427"/>
    <cellStyle name="Normal 11 3 14 4" xfId="15292"/>
    <cellStyle name="Normal 11 3 15" xfId="1801"/>
    <cellStyle name="Normal 11 3 15 2" xfId="5090"/>
    <cellStyle name="Normal 11 3 15 2 2" xfId="11543"/>
    <cellStyle name="Normal 11 3 15 2 2 2" xfId="23931"/>
    <cellStyle name="Normal 11 3 15 2 3" xfId="17522"/>
    <cellStyle name="Normal 11 3 15 3" xfId="8012"/>
    <cellStyle name="Normal 11 3 15 3 2" xfId="20428"/>
    <cellStyle name="Normal 11 3 15 4" xfId="15293"/>
    <cellStyle name="Normal 11 3 16" xfId="1802"/>
    <cellStyle name="Normal 11 3 16 2" xfId="5091"/>
    <cellStyle name="Normal 11 3 16 2 2" xfId="11544"/>
    <cellStyle name="Normal 11 3 16 2 2 2" xfId="23932"/>
    <cellStyle name="Normal 11 3 16 2 3" xfId="17523"/>
    <cellStyle name="Normal 11 3 16 3" xfId="8013"/>
    <cellStyle name="Normal 11 3 16 3 2" xfId="20429"/>
    <cellStyle name="Normal 11 3 16 4" xfId="15294"/>
    <cellStyle name="Normal 11 3 17" xfId="1803"/>
    <cellStyle name="Normal 11 3 17 2" xfId="5092"/>
    <cellStyle name="Normal 11 3 17 2 2" xfId="11545"/>
    <cellStyle name="Normal 11 3 17 2 2 2" xfId="23933"/>
    <cellStyle name="Normal 11 3 17 2 3" xfId="17524"/>
    <cellStyle name="Normal 11 3 17 3" xfId="8014"/>
    <cellStyle name="Normal 11 3 17 3 2" xfId="20430"/>
    <cellStyle name="Normal 11 3 17 4" xfId="15295"/>
    <cellStyle name="Normal 11 3 18" xfId="1804"/>
    <cellStyle name="Normal 11 3 18 2" xfId="5093"/>
    <cellStyle name="Normal 11 3 18 2 2" xfId="11546"/>
    <cellStyle name="Normal 11 3 18 2 2 2" xfId="23934"/>
    <cellStyle name="Normal 11 3 18 2 3" xfId="17525"/>
    <cellStyle name="Normal 11 3 18 3" xfId="8015"/>
    <cellStyle name="Normal 11 3 18 3 2" xfId="20431"/>
    <cellStyle name="Normal 11 3 18 4" xfId="15296"/>
    <cellStyle name="Normal 11 3 19" xfId="1805"/>
    <cellStyle name="Normal 11 3 19 2" xfId="5094"/>
    <cellStyle name="Normal 11 3 19 2 2" xfId="11547"/>
    <cellStyle name="Normal 11 3 19 2 2 2" xfId="23935"/>
    <cellStyle name="Normal 11 3 19 2 3" xfId="17526"/>
    <cellStyle name="Normal 11 3 19 3" xfId="8016"/>
    <cellStyle name="Normal 11 3 19 3 2" xfId="20432"/>
    <cellStyle name="Normal 11 3 19 4" xfId="15297"/>
    <cellStyle name="Normal 11 3 2" xfId="251"/>
    <cellStyle name="Normal 11 3 2 10" xfId="13644"/>
    <cellStyle name="Normal 11 3 2 2" xfId="627"/>
    <cellStyle name="Normal 11 3 2 2 2" xfId="1806"/>
    <cellStyle name="Normal 11 3 2 2 2 2" xfId="6808"/>
    <cellStyle name="Normal 11 3 2 2 2 2 2" xfId="12967"/>
    <cellStyle name="Normal 11 3 2 2 2 2 2 2" xfId="25354"/>
    <cellStyle name="Normal 11 3 2 2 2 2 3" xfId="19234"/>
    <cellStyle name="Normal 11 3 2 2 2 3" xfId="9736"/>
    <cellStyle name="Normal 11 3 2 2 2 3 2" xfId="22139"/>
    <cellStyle name="Normal 11 3 2 2 2 4" xfId="15298"/>
    <cellStyle name="Normal 11 3 2 2 3" xfId="5095"/>
    <cellStyle name="Normal 11 3 2 2 3 2" xfId="10617"/>
    <cellStyle name="Normal 11 3 2 2 3 2 2" xfId="23018"/>
    <cellStyle name="Normal 11 3 2 2 3 3" xfId="17527"/>
    <cellStyle name="Normal 11 3 2 2 4" xfId="8017"/>
    <cellStyle name="Normal 11 3 2 2 4 2" xfId="20433"/>
    <cellStyle name="Normal 11 3 2 2 5" xfId="14357"/>
    <cellStyle name="Normal 11 3 2 2 6" xfId="13822"/>
    <cellStyle name="Normal 11 3 2 2_LNG &amp; LPG rework" xfId="30232"/>
    <cellStyle name="Normal 11 3 2 3" xfId="1807"/>
    <cellStyle name="Normal 11 3 2 3 2" xfId="5096"/>
    <cellStyle name="Normal 11 3 2 3 2 2" xfId="10413"/>
    <cellStyle name="Normal 11 3 2 3 2 2 2" xfId="22814"/>
    <cellStyle name="Normal 11 3 2 3 2 3" xfId="17528"/>
    <cellStyle name="Normal 11 3 2 3 3" xfId="10804"/>
    <cellStyle name="Normal 11 3 2 3 3 2" xfId="23205"/>
    <cellStyle name="Normal 11 3 2 3 4" xfId="8018"/>
    <cellStyle name="Normal 11 3 2 3 4 2" xfId="20434"/>
    <cellStyle name="Normal 11 3 2 3 5" xfId="15299"/>
    <cellStyle name="Normal 11 3 2 3_LNG &amp; LPG rework" xfId="30233"/>
    <cellStyle name="Normal 11 3 2 4" xfId="1808"/>
    <cellStyle name="Normal 11 3 2 4 2" xfId="5097"/>
    <cellStyle name="Normal 11 3 2 4 2 2" xfId="11548"/>
    <cellStyle name="Normal 11 3 2 4 2 2 2" xfId="23936"/>
    <cellStyle name="Normal 11 3 2 4 2 3" xfId="17529"/>
    <cellStyle name="Normal 11 3 2 4 3" xfId="8019"/>
    <cellStyle name="Normal 11 3 2 4 3 2" xfId="20435"/>
    <cellStyle name="Normal 11 3 2 4 4" xfId="15300"/>
    <cellStyle name="Normal 11 3 2 5" xfId="1809"/>
    <cellStyle name="Normal 11 3 2 5 2" xfId="5098"/>
    <cellStyle name="Normal 11 3 2 5 2 2" xfId="11549"/>
    <cellStyle name="Normal 11 3 2 5 2 2 2" xfId="23937"/>
    <cellStyle name="Normal 11 3 2 5 2 3" xfId="17530"/>
    <cellStyle name="Normal 11 3 2 5 3" xfId="8020"/>
    <cellStyle name="Normal 11 3 2 5 3 2" xfId="20436"/>
    <cellStyle name="Normal 11 3 2 5 4" xfId="15301"/>
    <cellStyle name="Normal 11 3 2 6" xfId="945"/>
    <cellStyle name="Normal 11 3 2 6 2" xfId="6622"/>
    <cellStyle name="Normal 11 3 2 6 2 2" xfId="12781"/>
    <cellStyle name="Normal 11 3 2 6 2 2 2" xfId="25168"/>
    <cellStyle name="Normal 11 3 2 6 2 3" xfId="19048"/>
    <cellStyle name="Normal 11 3 2 6 3" xfId="9550"/>
    <cellStyle name="Normal 11 3 2 6 3 2" xfId="21953"/>
    <cellStyle name="Normal 11 3 2 6 4" xfId="14609"/>
    <cellStyle name="Normal 11 3 2 7" xfId="4401"/>
    <cellStyle name="Normal 11 3 2 7 2" xfId="11014"/>
    <cellStyle name="Normal 11 3 2 7 2 2" xfId="23402"/>
    <cellStyle name="Normal 11 3 2 7 3" xfId="16838"/>
    <cellStyle name="Normal 11 3 2 8" xfId="7324"/>
    <cellStyle name="Normal 11 3 2 8 2" xfId="19744"/>
    <cellStyle name="Normal 11 3 2 9" xfId="14002"/>
    <cellStyle name="Normal 11 3 2_Alumina Prices" xfId="1810"/>
    <cellStyle name="Normal 11 3 20" xfId="920"/>
    <cellStyle name="Normal 11 3 20 2" xfId="6610"/>
    <cellStyle name="Normal 11 3 20 2 2" xfId="12769"/>
    <cellStyle name="Normal 11 3 20 2 2 2" xfId="25156"/>
    <cellStyle name="Normal 11 3 20 2 3" xfId="19036"/>
    <cellStyle name="Normal 11 3 20 3" xfId="9538"/>
    <cellStyle name="Normal 11 3 20 3 2" xfId="21941"/>
    <cellStyle name="Normal 11 3 20 4" xfId="14589"/>
    <cellStyle name="Normal 11 3 21" xfId="4381"/>
    <cellStyle name="Normal 11 3 21 2" xfId="10999"/>
    <cellStyle name="Normal 11 3 21 2 2" xfId="23387"/>
    <cellStyle name="Normal 11 3 21 3" xfId="16818"/>
    <cellStyle name="Normal 11 3 22" xfId="7304"/>
    <cellStyle name="Normal 11 3 22 2" xfId="19724"/>
    <cellStyle name="Normal 11 3 23" xfId="13913"/>
    <cellStyle name="Normal 11 3 24" xfId="13556"/>
    <cellStyle name="Normal 11 3 3" xfId="341"/>
    <cellStyle name="Normal 11 3 3 2" xfId="715"/>
    <cellStyle name="Normal 11 3 3 2 2" xfId="4101"/>
    <cellStyle name="Normal 11 3 3 2 2 2" xfId="7165"/>
    <cellStyle name="Normal 11 3 3 2 2 2 2" xfId="13323"/>
    <cellStyle name="Normal 11 3 3 2 2 2 2 2" xfId="25710"/>
    <cellStyle name="Normal 11 3 3 2 2 2 3" xfId="19590"/>
    <cellStyle name="Normal 11 3 3 2 2 3" xfId="10092"/>
    <cellStyle name="Normal 11 3 3 2 2 3 2" xfId="22495"/>
    <cellStyle name="Normal 11 3 3 2 2 4" xfId="16672"/>
    <cellStyle name="Normal 11 3 3 2 3" xfId="6476"/>
    <cellStyle name="Normal 11 3 3 2 3 2" xfId="12635"/>
    <cellStyle name="Normal 11 3 3 2 3 2 2" xfId="25022"/>
    <cellStyle name="Normal 11 3 3 2 3 3" xfId="18902"/>
    <cellStyle name="Normal 11 3 3 2 4" xfId="9404"/>
    <cellStyle name="Normal 11 3 3 2 4 2" xfId="21807"/>
    <cellStyle name="Normal 11 3 3 2 5" xfId="14445"/>
    <cellStyle name="Normal 11 3 3 3" xfId="1811"/>
    <cellStyle name="Normal 11 3 3 3 2" xfId="6809"/>
    <cellStyle name="Normal 11 3 3 3 2 2" xfId="12968"/>
    <cellStyle name="Normal 11 3 3 3 2 2 2" xfId="25355"/>
    <cellStyle name="Normal 11 3 3 3 2 3" xfId="19235"/>
    <cellStyle name="Normal 11 3 3 3 3" xfId="9737"/>
    <cellStyle name="Normal 11 3 3 3 3 2" xfId="22140"/>
    <cellStyle name="Normal 11 3 3 3 4" xfId="15302"/>
    <cellStyle name="Normal 11 3 3 4" xfId="5099"/>
    <cellStyle name="Normal 11 3 3 4 2" xfId="11550"/>
    <cellStyle name="Normal 11 3 3 4 2 2" xfId="23938"/>
    <cellStyle name="Normal 11 3 3 4 3" xfId="17531"/>
    <cellStyle name="Normal 11 3 3 5" xfId="8021"/>
    <cellStyle name="Normal 11 3 3 5 2" xfId="20437"/>
    <cellStyle name="Normal 11 3 3 6" xfId="14090"/>
    <cellStyle name="Normal 11 3 3 7" xfId="13734"/>
    <cellStyle name="Normal 11 3 3_LNG &amp; LPG rework" xfId="30234"/>
    <cellStyle name="Normal 11 3 4" xfId="429"/>
    <cellStyle name="Normal 11 3 4 2" xfId="803"/>
    <cellStyle name="Normal 11 3 4 2 2" xfId="4187"/>
    <cellStyle name="Normal 11 3 4 2 2 2" xfId="7247"/>
    <cellStyle name="Normal 11 3 4 2 2 2 2" xfId="13405"/>
    <cellStyle name="Normal 11 3 4 2 2 2 2 2" xfId="25792"/>
    <cellStyle name="Normal 11 3 4 2 2 2 3" xfId="19672"/>
    <cellStyle name="Normal 11 3 4 2 2 3" xfId="10174"/>
    <cellStyle name="Normal 11 3 4 2 2 3 2" xfId="22577"/>
    <cellStyle name="Normal 11 3 4 2 2 4" xfId="16758"/>
    <cellStyle name="Normal 11 3 4 2 3" xfId="6562"/>
    <cellStyle name="Normal 11 3 4 2 3 2" xfId="12721"/>
    <cellStyle name="Normal 11 3 4 2 3 2 2" xfId="25108"/>
    <cellStyle name="Normal 11 3 4 2 3 3" xfId="18988"/>
    <cellStyle name="Normal 11 3 4 2 4" xfId="9490"/>
    <cellStyle name="Normal 11 3 4 2 4 2" xfId="21893"/>
    <cellStyle name="Normal 11 3 4 2 5" xfId="14533"/>
    <cellStyle name="Normal 11 3 4 3" xfId="1812"/>
    <cellStyle name="Normal 11 3 4 3 2" xfId="6810"/>
    <cellStyle name="Normal 11 3 4 3 2 2" xfId="12969"/>
    <cellStyle name="Normal 11 3 4 3 2 2 2" xfId="25356"/>
    <cellStyle name="Normal 11 3 4 3 2 3" xfId="19236"/>
    <cellStyle name="Normal 11 3 4 3 3" xfId="9738"/>
    <cellStyle name="Normal 11 3 4 3 3 2" xfId="22141"/>
    <cellStyle name="Normal 11 3 4 3 4" xfId="15303"/>
    <cellStyle name="Normal 11 3 4 4" xfId="5100"/>
    <cellStyle name="Normal 11 3 4 4 2" xfId="11551"/>
    <cellStyle name="Normal 11 3 4 4 2 2" xfId="23939"/>
    <cellStyle name="Normal 11 3 4 4 3" xfId="17532"/>
    <cellStyle name="Normal 11 3 4 5" xfId="8022"/>
    <cellStyle name="Normal 11 3 4 5 2" xfId="20438"/>
    <cellStyle name="Normal 11 3 4 6" xfId="14178"/>
    <cellStyle name="Normal 11 3 4_LNG &amp; LPG rework" xfId="30235"/>
    <cellStyle name="Normal 11 3 5" xfId="538"/>
    <cellStyle name="Normal 11 3 5 2" xfId="1813"/>
    <cellStyle name="Normal 11 3 5 2 2" xfId="6811"/>
    <cellStyle name="Normal 11 3 5 2 2 2" xfId="12970"/>
    <cellStyle name="Normal 11 3 5 2 2 2 2" xfId="25357"/>
    <cellStyle name="Normal 11 3 5 2 2 3" xfId="19237"/>
    <cellStyle name="Normal 11 3 5 2 3" xfId="9739"/>
    <cellStyle name="Normal 11 3 5 2 3 2" xfId="22142"/>
    <cellStyle name="Normal 11 3 5 2 4" xfId="15304"/>
    <cellStyle name="Normal 11 3 5 3" xfId="5101"/>
    <cellStyle name="Normal 11 3 5 3 2" xfId="10934"/>
    <cellStyle name="Normal 11 3 5 3 2 2" xfId="23335"/>
    <cellStyle name="Normal 11 3 5 3 3" xfId="17533"/>
    <cellStyle name="Normal 11 3 5 4" xfId="8023"/>
    <cellStyle name="Normal 11 3 5 4 2" xfId="20439"/>
    <cellStyle name="Normal 11 3 5 5" xfId="14269"/>
    <cellStyle name="Normal 11 3 5_LNG &amp; LPG rework" xfId="30236"/>
    <cellStyle name="Normal 11 3 6" xfId="1814"/>
    <cellStyle name="Normal 11 3 6 2" xfId="5102"/>
    <cellStyle name="Normal 11 3 6 2 2" xfId="11552"/>
    <cellStyle name="Normal 11 3 6 2 2 2" xfId="23940"/>
    <cellStyle name="Normal 11 3 6 2 3" xfId="17534"/>
    <cellStyle name="Normal 11 3 6 3" xfId="8024"/>
    <cellStyle name="Normal 11 3 6 3 2" xfId="20440"/>
    <cellStyle name="Normal 11 3 6 4" xfId="15305"/>
    <cellStyle name="Normal 11 3 7" xfId="1815"/>
    <cellStyle name="Normal 11 3 7 2" xfId="5103"/>
    <cellStyle name="Normal 11 3 7 2 2" xfId="11553"/>
    <cellStyle name="Normal 11 3 7 2 2 2" xfId="23941"/>
    <cellStyle name="Normal 11 3 7 2 3" xfId="17535"/>
    <cellStyle name="Normal 11 3 7 3" xfId="8025"/>
    <cellStyle name="Normal 11 3 7 3 2" xfId="20441"/>
    <cellStyle name="Normal 11 3 7 4" xfId="15306"/>
    <cellStyle name="Normal 11 3 8" xfId="1816"/>
    <cellStyle name="Normal 11 3 8 2" xfId="5104"/>
    <cellStyle name="Normal 11 3 8 2 2" xfId="11554"/>
    <cellStyle name="Normal 11 3 8 2 2 2" xfId="23942"/>
    <cellStyle name="Normal 11 3 8 2 3" xfId="17536"/>
    <cellStyle name="Normal 11 3 8 3" xfId="8026"/>
    <cellStyle name="Normal 11 3 8 3 2" xfId="20442"/>
    <cellStyle name="Normal 11 3 8 4" xfId="15307"/>
    <cellStyle name="Normal 11 3 9" xfId="1817"/>
    <cellStyle name="Normal 11 3 9 2" xfId="5105"/>
    <cellStyle name="Normal 11 3 9 2 2" xfId="11555"/>
    <cellStyle name="Normal 11 3 9 2 2 2" xfId="23943"/>
    <cellStyle name="Normal 11 3 9 2 3" xfId="17537"/>
    <cellStyle name="Normal 11 3 9 3" xfId="8027"/>
    <cellStyle name="Normal 11 3 9 3 2" xfId="20443"/>
    <cellStyle name="Normal 11 3 9 4" xfId="15308"/>
    <cellStyle name="Normal 11 3_Alumina Prices" xfId="1818"/>
    <cellStyle name="Normal 11 30" xfId="1819"/>
    <cellStyle name="Normal 11 30 2" xfId="5106"/>
    <cellStyle name="Normal 11 30 2 2" xfId="11556"/>
    <cellStyle name="Normal 11 30 2 2 2" xfId="23944"/>
    <cellStyle name="Normal 11 30 2 3" xfId="17538"/>
    <cellStyle name="Normal 11 30 3" xfId="8028"/>
    <cellStyle name="Normal 11 30 3 2" xfId="20444"/>
    <cellStyle name="Normal 11 30 4" xfId="15309"/>
    <cellStyle name="Normal 11 31" xfId="1820"/>
    <cellStyle name="Normal 11 31 2" xfId="5107"/>
    <cellStyle name="Normal 11 31 2 2" xfId="11557"/>
    <cellStyle name="Normal 11 31 2 2 2" xfId="23945"/>
    <cellStyle name="Normal 11 31 2 3" xfId="17539"/>
    <cellStyle name="Normal 11 31 3" xfId="8029"/>
    <cellStyle name="Normal 11 31 3 2" xfId="20445"/>
    <cellStyle name="Normal 11 31 4" xfId="15310"/>
    <cellStyle name="Normal 11 32" xfId="936"/>
    <cellStyle name="Normal 11 32 2" xfId="4395"/>
    <cellStyle name="Normal 11 32 2 2" xfId="11009"/>
    <cellStyle name="Normal 11 32 2 2 2" xfId="23397"/>
    <cellStyle name="Normal 11 32 2 3" xfId="16832"/>
    <cellStyle name="Normal 11 32 3" xfId="7318"/>
    <cellStyle name="Normal 11 32 3 2" xfId="19738"/>
    <cellStyle name="Normal 11 32 4" xfId="14603"/>
    <cellStyle name="Normal 11 33" xfId="848"/>
    <cellStyle name="Normal 11 34" xfId="1065"/>
    <cellStyle name="Normal 11 35" xfId="4229"/>
    <cellStyle name="Normal 11 36" xfId="4236"/>
    <cellStyle name="Normal 11 37" xfId="4231"/>
    <cellStyle name="Normal 11 38" xfId="4226"/>
    <cellStyle name="Normal 11 39" xfId="4352"/>
    <cellStyle name="Normal 11 4" xfId="207"/>
    <cellStyle name="Normal 11 4 10" xfId="1821"/>
    <cellStyle name="Normal 11 4 10 2" xfId="5108"/>
    <cellStyle name="Normal 11 4 10 2 2" xfId="11558"/>
    <cellStyle name="Normal 11 4 10 2 2 2" xfId="23946"/>
    <cellStyle name="Normal 11 4 10 2 3" xfId="17540"/>
    <cellStyle name="Normal 11 4 10 3" xfId="8030"/>
    <cellStyle name="Normal 11 4 10 3 2" xfId="20446"/>
    <cellStyle name="Normal 11 4 10 4" xfId="15311"/>
    <cellStyle name="Normal 11 4 11" xfId="1822"/>
    <cellStyle name="Normal 11 4 11 2" xfId="5109"/>
    <cellStyle name="Normal 11 4 11 2 2" xfId="11559"/>
    <cellStyle name="Normal 11 4 11 2 2 2" xfId="23947"/>
    <cellStyle name="Normal 11 4 11 2 3" xfId="17541"/>
    <cellStyle name="Normal 11 4 11 3" xfId="8031"/>
    <cellStyle name="Normal 11 4 11 3 2" xfId="20447"/>
    <cellStyle name="Normal 11 4 11 4" xfId="15312"/>
    <cellStyle name="Normal 11 4 12" xfId="1823"/>
    <cellStyle name="Normal 11 4 12 2" xfId="5110"/>
    <cellStyle name="Normal 11 4 12 2 2" xfId="11560"/>
    <cellStyle name="Normal 11 4 12 2 2 2" xfId="23948"/>
    <cellStyle name="Normal 11 4 12 2 3" xfId="17542"/>
    <cellStyle name="Normal 11 4 12 3" xfId="8032"/>
    <cellStyle name="Normal 11 4 12 3 2" xfId="20448"/>
    <cellStyle name="Normal 11 4 12 4" xfId="15313"/>
    <cellStyle name="Normal 11 4 13" xfId="1824"/>
    <cellStyle name="Normal 11 4 13 2" xfId="5111"/>
    <cellStyle name="Normal 11 4 13 2 2" xfId="11561"/>
    <cellStyle name="Normal 11 4 13 2 2 2" xfId="23949"/>
    <cellStyle name="Normal 11 4 13 2 3" xfId="17543"/>
    <cellStyle name="Normal 11 4 13 3" xfId="8033"/>
    <cellStyle name="Normal 11 4 13 3 2" xfId="20449"/>
    <cellStyle name="Normal 11 4 13 4" xfId="15314"/>
    <cellStyle name="Normal 11 4 14" xfId="1825"/>
    <cellStyle name="Normal 11 4 14 2" xfId="5112"/>
    <cellStyle name="Normal 11 4 14 2 2" xfId="11562"/>
    <cellStyle name="Normal 11 4 14 2 2 2" xfId="23950"/>
    <cellStyle name="Normal 11 4 14 2 3" xfId="17544"/>
    <cellStyle name="Normal 11 4 14 3" xfId="8034"/>
    <cellStyle name="Normal 11 4 14 3 2" xfId="20450"/>
    <cellStyle name="Normal 11 4 14 4" xfId="15315"/>
    <cellStyle name="Normal 11 4 15" xfId="1826"/>
    <cellStyle name="Normal 11 4 15 2" xfId="5113"/>
    <cellStyle name="Normal 11 4 15 2 2" xfId="11563"/>
    <cellStyle name="Normal 11 4 15 2 2 2" xfId="23951"/>
    <cellStyle name="Normal 11 4 15 2 3" xfId="17545"/>
    <cellStyle name="Normal 11 4 15 3" xfId="8035"/>
    <cellStyle name="Normal 11 4 15 3 2" xfId="20451"/>
    <cellStyle name="Normal 11 4 15 4" xfId="15316"/>
    <cellStyle name="Normal 11 4 16" xfId="1827"/>
    <cellStyle name="Normal 11 4 16 2" xfId="5114"/>
    <cellStyle name="Normal 11 4 16 2 2" xfId="11564"/>
    <cellStyle name="Normal 11 4 16 2 2 2" xfId="23952"/>
    <cellStyle name="Normal 11 4 16 2 3" xfId="17546"/>
    <cellStyle name="Normal 11 4 16 3" xfId="8036"/>
    <cellStyle name="Normal 11 4 16 3 2" xfId="20452"/>
    <cellStyle name="Normal 11 4 16 4" xfId="15317"/>
    <cellStyle name="Normal 11 4 17" xfId="1828"/>
    <cellStyle name="Normal 11 4 17 2" xfId="5115"/>
    <cellStyle name="Normal 11 4 17 2 2" xfId="11565"/>
    <cellStyle name="Normal 11 4 17 2 2 2" xfId="23953"/>
    <cellStyle name="Normal 11 4 17 2 3" xfId="17547"/>
    <cellStyle name="Normal 11 4 17 3" xfId="8037"/>
    <cellStyle name="Normal 11 4 17 3 2" xfId="20453"/>
    <cellStyle name="Normal 11 4 17 4" xfId="15318"/>
    <cellStyle name="Normal 11 4 18" xfId="1829"/>
    <cellStyle name="Normal 11 4 18 2" xfId="5116"/>
    <cellStyle name="Normal 11 4 18 2 2" xfId="11566"/>
    <cellStyle name="Normal 11 4 18 2 2 2" xfId="23954"/>
    <cellStyle name="Normal 11 4 18 2 3" xfId="17548"/>
    <cellStyle name="Normal 11 4 18 3" xfId="8038"/>
    <cellStyle name="Normal 11 4 18 3 2" xfId="20454"/>
    <cellStyle name="Normal 11 4 18 4" xfId="15319"/>
    <cellStyle name="Normal 11 4 19" xfId="939"/>
    <cellStyle name="Normal 11 4 19 2" xfId="6619"/>
    <cellStyle name="Normal 11 4 19 2 2" xfId="12778"/>
    <cellStyle name="Normal 11 4 19 2 2 2" xfId="25165"/>
    <cellStyle name="Normal 11 4 19 2 3" xfId="19045"/>
    <cellStyle name="Normal 11 4 19 3" xfId="9547"/>
    <cellStyle name="Normal 11 4 19 3 2" xfId="21950"/>
    <cellStyle name="Normal 11 4 19 4" xfId="14605"/>
    <cellStyle name="Normal 11 4 2" xfId="583"/>
    <cellStyle name="Normal 11 4 2 2" xfId="944"/>
    <cellStyle name="Normal 11 4 2 2 2" xfId="6621"/>
    <cellStyle name="Normal 11 4 2 2 2 2" xfId="12780"/>
    <cellStyle name="Normal 11 4 2 2 2 2 2" xfId="25167"/>
    <cellStyle name="Normal 11 4 2 2 2 3" xfId="19047"/>
    <cellStyle name="Normal 11 4 2 2 3" xfId="9549"/>
    <cellStyle name="Normal 11 4 2 2 3 2" xfId="21952"/>
    <cellStyle name="Normal 11 4 2 2 4" xfId="14608"/>
    <cellStyle name="Normal 11 4 2 3" xfId="4400"/>
    <cellStyle name="Normal 11 4 2 3 2" xfId="10511"/>
    <cellStyle name="Normal 11 4 2 3 2 2" xfId="22912"/>
    <cellStyle name="Normal 11 4 2 3 3" xfId="16837"/>
    <cellStyle name="Normal 11 4 2 4" xfId="7323"/>
    <cellStyle name="Normal 11 4 2 4 2" xfId="19743"/>
    <cellStyle name="Normal 11 4 2 5" xfId="14313"/>
    <cellStyle name="Normal 11 4 2 6" xfId="13778"/>
    <cellStyle name="Normal 11 4 2_Iron Ore TSI Prices" xfId="13488"/>
    <cellStyle name="Normal 11 4 20" xfId="4397"/>
    <cellStyle name="Normal 11 4 20 2" xfId="11011"/>
    <cellStyle name="Normal 11 4 20 2 2" xfId="23399"/>
    <cellStyle name="Normal 11 4 20 3" xfId="16834"/>
    <cellStyle name="Normal 11 4 21" xfId="7320"/>
    <cellStyle name="Normal 11 4 21 2" xfId="19740"/>
    <cellStyle name="Normal 11 4 22" xfId="13958"/>
    <cellStyle name="Normal 11 4 23" xfId="13600"/>
    <cellStyle name="Normal 11 4 3" xfId="1830"/>
    <cellStyle name="Normal 11 4 3 2" xfId="5117"/>
    <cellStyle name="Normal 11 4 3 2 2" xfId="10309"/>
    <cellStyle name="Normal 11 4 3 2 2 2" xfId="22710"/>
    <cellStyle name="Normal 11 4 3 2 3" xfId="17549"/>
    <cellStyle name="Normal 11 4 3 3" xfId="10697"/>
    <cellStyle name="Normal 11 4 3 3 2" xfId="23098"/>
    <cellStyle name="Normal 11 4 3 4" xfId="8039"/>
    <cellStyle name="Normal 11 4 3 4 2" xfId="20455"/>
    <cellStyle name="Normal 11 4 3 5" xfId="15320"/>
    <cellStyle name="Normal 11 4 3_LNG &amp; LPG rework" xfId="30237"/>
    <cellStyle name="Normal 11 4 4" xfId="1831"/>
    <cellStyle name="Normal 11 4 4 2" xfId="5118"/>
    <cellStyle name="Normal 11 4 4 2 2" xfId="11567"/>
    <cellStyle name="Normal 11 4 4 2 2 2" xfId="23955"/>
    <cellStyle name="Normal 11 4 4 2 3" xfId="17550"/>
    <cellStyle name="Normal 11 4 4 3" xfId="8040"/>
    <cellStyle name="Normal 11 4 4 3 2" xfId="20456"/>
    <cellStyle name="Normal 11 4 4 4" xfId="15321"/>
    <cellStyle name="Normal 11 4 5" xfId="1832"/>
    <cellStyle name="Normal 11 4 5 2" xfId="5119"/>
    <cellStyle name="Normal 11 4 5 2 2" xfId="11568"/>
    <cellStyle name="Normal 11 4 5 2 2 2" xfId="23956"/>
    <cellStyle name="Normal 11 4 5 2 3" xfId="17551"/>
    <cellStyle name="Normal 11 4 5 3" xfId="8041"/>
    <cellStyle name="Normal 11 4 5 3 2" xfId="20457"/>
    <cellStyle name="Normal 11 4 5 4" xfId="15322"/>
    <cellStyle name="Normal 11 4 6" xfId="1833"/>
    <cellStyle name="Normal 11 4 6 2" xfId="5120"/>
    <cellStyle name="Normal 11 4 6 2 2" xfId="11569"/>
    <cellStyle name="Normal 11 4 6 2 2 2" xfId="23957"/>
    <cellStyle name="Normal 11 4 6 2 3" xfId="17552"/>
    <cellStyle name="Normal 11 4 6 3" xfId="8042"/>
    <cellStyle name="Normal 11 4 6 3 2" xfId="20458"/>
    <cellStyle name="Normal 11 4 6 4" xfId="15323"/>
    <cellStyle name="Normal 11 4 7" xfId="1834"/>
    <cellStyle name="Normal 11 4 7 2" xfId="5121"/>
    <cellStyle name="Normal 11 4 7 2 2" xfId="11570"/>
    <cellStyle name="Normal 11 4 7 2 2 2" xfId="23958"/>
    <cellStyle name="Normal 11 4 7 2 3" xfId="17553"/>
    <cellStyle name="Normal 11 4 7 3" xfId="8043"/>
    <cellStyle name="Normal 11 4 7 3 2" xfId="20459"/>
    <cellStyle name="Normal 11 4 7 4" xfId="15324"/>
    <cellStyle name="Normal 11 4 8" xfId="1835"/>
    <cellStyle name="Normal 11 4 8 2" xfId="5122"/>
    <cellStyle name="Normal 11 4 8 2 2" xfId="11571"/>
    <cellStyle name="Normal 11 4 8 2 2 2" xfId="23959"/>
    <cellStyle name="Normal 11 4 8 2 3" xfId="17554"/>
    <cellStyle name="Normal 11 4 8 3" xfId="8044"/>
    <cellStyle name="Normal 11 4 8 3 2" xfId="20460"/>
    <cellStyle name="Normal 11 4 8 4" xfId="15325"/>
    <cellStyle name="Normal 11 4 9" xfId="1836"/>
    <cellStyle name="Normal 11 4 9 2" xfId="5123"/>
    <cellStyle name="Normal 11 4 9 2 2" xfId="11572"/>
    <cellStyle name="Normal 11 4 9 2 2 2" xfId="23960"/>
    <cellStyle name="Normal 11 4 9 2 3" xfId="17555"/>
    <cellStyle name="Normal 11 4 9 3" xfId="8045"/>
    <cellStyle name="Normal 11 4 9 3 2" xfId="20461"/>
    <cellStyle name="Normal 11 4 9 4" xfId="15326"/>
    <cellStyle name="Normal 11 4_Alumina Prices" xfId="1837"/>
    <cellStyle name="Normal 11 40" xfId="4250"/>
    <cellStyle name="Normal 11 41" xfId="4359"/>
    <cellStyle name="Normal 11 42" xfId="4443"/>
    <cellStyle name="Normal 11 43" xfId="6402"/>
    <cellStyle name="Normal 11 44" xfId="7282"/>
    <cellStyle name="Normal 11 45" xfId="9331"/>
    <cellStyle name="Normal 11 46" xfId="8722"/>
    <cellStyle name="Normal 11 47" xfId="13456"/>
    <cellStyle name="Normal 11 48" xfId="9333"/>
    <cellStyle name="Normal 11 49" xfId="13448"/>
    <cellStyle name="Normal 11 5" xfId="297"/>
    <cellStyle name="Normal 11 5 10" xfId="1838"/>
    <cellStyle name="Normal 11 5 10 2" xfId="5124"/>
    <cellStyle name="Normal 11 5 10 2 2" xfId="11573"/>
    <cellStyle name="Normal 11 5 10 2 2 2" xfId="23961"/>
    <cellStyle name="Normal 11 5 10 2 3" xfId="17556"/>
    <cellStyle name="Normal 11 5 10 3" xfId="8046"/>
    <cellStyle name="Normal 11 5 10 3 2" xfId="20462"/>
    <cellStyle name="Normal 11 5 10 4" xfId="15327"/>
    <cellStyle name="Normal 11 5 11" xfId="1839"/>
    <cellStyle name="Normal 11 5 11 2" xfId="5125"/>
    <cellStyle name="Normal 11 5 11 2 2" xfId="11574"/>
    <cellStyle name="Normal 11 5 11 2 2 2" xfId="23962"/>
    <cellStyle name="Normal 11 5 11 2 3" xfId="17557"/>
    <cellStyle name="Normal 11 5 11 3" xfId="8047"/>
    <cellStyle name="Normal 11 5 11 3 2" xfId="20463"/>
    <cellStyle name="Normal 11 5 11 4" xfId="15328"/>
    <cellStyle name="Normal 11 5 12" xfId="1840"/>
    <cellStyle name="Normal 11 5 12 2" xfId="5126"/>
    <cellStyle name="Normal 11 5 12 2 2" xfId="11575"/>
    <cellStyle name="Normal 11 5 12 2 2 2" xfId="23963"/>
    <cellStyle name="Normal 11 5 12 2 3" xfId="17558"/>
    <cellStyle name="Normal 11 5 12 3" xfId="8048"/>
    <cellStyle name="Normal 11 5 12 3 2" xfId="20464"/>
    <cellStyle name="Normal 11 5 12 4" xfId="15329"/>
    <cellStyle name="Normal 11 5 13" xfId="1841"/>
    <cellStyle name="Normal 11 5 13 2" xfId="5127"/>
    <cellStyle name="Normal 11 5 13 2 2" xfId="11576"/>
    <cellStyle name="Normal 11 5 13 2 2 2" xfId="23964"/>
    <cellStyle name="Normal 11 5 13 2 3" xfId="17559"/>
    <cellStyle name="Normal 11 5 13 3" xfId="8049"/>
    <cellStyle name="Normal 11 5 13 3 2" xfId="20465"/>
    <cellStyle name="Normal 11 5 13 4" xfId="15330"/>
    <cellStyle name="Normal 11 5 14" xfId="1842"/>
    <cellStyle name="Normal 11 5 14 2" xfId="5128"/>
    <cellStyle name="Normal 11 5 14 2 2" xfId="11577"/>
    <cellStyle name="Normal 11 5 14 2 2 2" xfId="23965"/>
    <cellStyle name="Normal 11 5 14 2 3" xfId="17560"/>
    <cellStyle name="Normal 11 5 14 3" xfId="8050"/>
    <cellStyle name="Normal 11 5 14 3 2" xfId="20466"/>
    <cellStyle name="Normal 11 5 14 4" xfId="15331"/>
    <cellStyle name="Normal 11 5 15" xfId="1843"/>
    <cellStyle name="Normal 11 5 15 2" xfId="5129"/>
    <cellStyle name="Normal 11 5 15 2 2" xfId="11578"/>
    <cellStyle name="Normal 11 5 15 2 2 2" xfId="23966"/>
    <cellStyle name="Normal 11 5 15 2 3" xfId="17561"/>
    <cellStyle name="Normal 11 5 15 3" xfId="8051"/>
    <cellStyle name="Normal 11 5 15 3 2" xfId="20467"/>
    <cellStyle name="Normal 11 5 15 4" xfId="15332"/>
    <cellStyle name="Normal 11 5 16" xfId="1844"/>
    <cellStyle name="Normal 11 5 16 2" xfId="5130"/>
    <cellStyle name="Normal 11 5 16 2 2" xfId="11579"/>
    <cellStyle name="Normal 11 5 16 2 2 2" xfId="23967"/>
    <cellStyle name="Normal 11 5 16 2 3" xfId="17562"/>
    <cellStyle name="Normal 11 5 16 3" xfId="8052"/>
    <cellStyle name="Normal 11 5 16 3 2" xfId="20468"/>
    <cellStyle name="Normal 11 5 16 4" xfId="15333"/>
    <cellStyle name="Normal 11 5 17" xfId="1845"/>
    <cellStyle name="Normal 11 5 17 2" xfId="5131"/>
    <cellStyle name="Normal 11 5 17 2 2" xfId="11580"/>
    <cellStyle name="Normal 11 5 17 2 2 2" xfId="23968"/>
    <cellStyle name="Normal 11 5 17 2 3" xfId="17563"/>
    <cellStyle name="Normal 11 5 17 3" xfId="8053"/>
    <cellStyle name="Normal 11 5 17 3 2" xfId="20469"/>
    <cellStyle name="Normal 11 5 17 4" xfId="15334"/>
    <cellStyle name="Normal 11 5 18" xfId="1846"/>
    <cellStyle name="Normal 11 5 18 2" xfId="5132"/>
    <cellStyle name="Normal 11 5 18 2 2" xfId="11581"/>
    <cellStyle name="Normal 11 5 18 2 2 2" xfId="23969"/>
    <cellStyle name="Normal 11 5 18 2 3" xfId="17564"/>
    <cellStyle name="Normal 11 5 18 3" xfId="8054"/>
    <cellStyle name="Normal 11 5 18 3 2" xfId="20470"/>
    <cellStyle name="Normal 11 5 18 4" xfId="15335"/>
    <cellStyle name="Normal 11 5 19" xfId="932"/>
    <cellStyle name="Normal 11 5 19 2" xfId="6617"/>
    <cellStyle name="Normal 11 5 19 2 2" xfId="12776"/>
    <cellStyle name="Normal 11 5 19 2 2 2" xfId="25163"/>
    <cellStyle name="Normal 11 5 19 2 3" xfId="19043"/>
    <cellStyle name="Normal 11 5 19 3" xfId="9545"/>
    <cellStyle name="Normal 11 5 19 3 2" xfId="21948"/>
    <cellStyle name="Normal 11 5 19 4" xfId="14600"/>
    <cellStyle name="Normal 11 5 2" xfId="671"/>
    <cellStyle name="Normal 11 5 2 2" xfId="921"/>
    <cellStyle name="Normal 11 5 2 2 2" xfId="6611"/>
    <cellStyle name="Normal 11 5 2 2 2 2" xfId="12770"/>
    <cellStyle name="Normal 11 5 2 2 2 2 2" xfId="25157"/>
    <cellStyle name="Normal 11 5 2 2 2 3" xfId="19037"/>
    <cellStyle name="Normal 11 5 2 2 3" xfId="9539"/>
    <cellStyle name="Normal 11 5 2 2 3 2" xfId="21942"/>
    <cellStyle name="Normal 11 5 2 2 4" xfId="14590"/>
    <cellStyle name="Normal 11 5 2 3" xfId="4382"/>
    <cellStyle name="Normal 11 5 2 3 2" xfId="10515"/>
    <cellStyle name="Normal 11 5 2 3 2 2" xfId="22916"/>
    <cellStyle name="Normal 11 5 2 3 3" xfId="16819"/>
    <cellStyle name="Normal 11 5 2 4" xfId="7305"/>
    <cellStyle name="Normal 11 5 2 4 2" xfId="19725"/>
    <cellStyle name="Normal 11 5 2 5" xfId="14401"/>
    <cellStyle name="Normal 11 5 2_Iron Ore TSI Prices" xfId="8808"/>
    <cellStyle name="Normal 11 5 20" xfId="4392"/>
    <cellStyle name="Normal 11 5 20 2" xfId="11007"/>
    <cellStyle name="Normal 11 5 20 2 2" xfId="23395"/>
    <cellStyle name="Normal 11 5 20 3" xfId="16829"/>
    <cellStyle name="Normal 11 5 21" xfId="7315"/>
    <cellStyle name="Normal 11 5 21 2" xfId="19735"/>
    <cellStyle name="Normal 11 5 22" xfId="14046"/>
    <cellStyle name="Normal 11 5 23" xfId="13690"/>
    <cellStyle name="Normal 11 5 3" xfId="1847"/>
    <cellStyle name="Normal 11 5 3 2" xfId="5133"/>
    <cellStyle name="Normal 11 5 3 2 2" xfId="10313"/>
    <cellStyle name="Normal 11 5 3 2 2 2" xfId="22714"/>
    <cellStyle name="Normal 11 5 3 2 3" xfId="17565"/>
    <cellStyle name="Normal 11 5 3 3" xfId="10701"/>
    <cellStyle name="Normal 11 5 3 3 2" xfId="23102"/>
    <cellStyle name="Normal 11 5 3 4" xfId="8055"/>
    <cellStyle name="Normal 11 5 3 4 2" xfId="20471"/>
    <cellStyle name="Normal 11 5 3 5" xfId="15336"/>
    <cellStyle name="Normal 11 5 3_LNG &amp; LPG rework" xfId="30087"/>
    <cellStyle name="Normal 11 5 4" xfId="1848"/>
    <cellStyle name="Normal 11 5 4 2" xfId="5134"/>
    <cellStyle name="Normal 11 5 4 2 2" xfId="11582"/>
    <cellStyle name="Normal 11 5 4 2 2 2" xfId="23970"/>
    <cellStyle name="Normal 11 5 4 2 3" xfId="17566"/>
    <cellStyle name="Normal 11 5 4 3" xfId="8056"/>
    <cellStyle name="Normal 11 5 4 3 2" xfId="20472"/>
    <cellStyle name="Normal 11 5 4 4" xfId="15337"/>
    <cellStyle name="Normal 11 5 5" xfId="1849"/>
    <cellStyle name="Normal 11 5 5 2" xfId="5135"/>
    <cellStyle name="Normal 11 5 5 2 2" xfId="11583"/>
    <cellStyle name="Normal 11 5 5 2 2 2" xfId="23971"/>
    <cellStyle name="Normal 11 5 5 2 3" xfId="17567"/>
    <cellStyle name="Normal 11 5 5 3" xfId="8057"/>
    <cellStyle name="Normal 11 5 5 3 2" xfId="20473"/>
    <cellStyle name="Normal 11 5 5 4" xfId="15338"/>
    <cellStyle name="Normal 11 5 6" xfId="1850"/>
    <cellStyle name="Normal 11 5 6 2" xfId="5136"/>
    <cellStyle name="Normal 11 5 6 2 2" xfId="11584"/>
    <cellStyle name="Normal 11 5 6 2 2 2" xfId="23972"/>
    <cellStyle name="Normal 11 5 6 2 3" xfId="17568"/>
    <cellStyle name="Normal 11 5 6 3" xfId="8058"/>
    <cellStyle name="Normal 11 5 6 3 2" xfId="20474"/>
    <cellStyle name="Normal 11 5 6 4" xfId="15339"/>
    <cellStyle name="Normal 11 5 7" xfId="1851"/>
    <cellStyle name="Normal 11 5 7 2" xfId="5137"/>
    <cellStyle name="Normal 11 5 7 2 2" xfId="11585"/>
    <cellStyle name="Normal 11 5 7 2 2 2" xfId="23973"/>
    <cellStyle name="Normal 11 5 7 2 3" xfId="17569"/>
    <cellStyle name="Normal 11 5 7 3" xfId="8059"/>
    <cellStyle name="Normal 11 5 7 3 2" xfId="20475"/>
    <cellStyle name="Normal 11 5 7 4" xfId="15340"/>
    <cellStyle name="Normal 11 5 8" xfId="1852"/>
    <cellStyle name="Normal 11 5 8 2" xfId="5138"/>
    <cellStyle name="Normal 11 5 8 2 2" xfId="11586"/>
    <cellStyle name="Normal 11 5 8 2 2 2" xfId="23974"/>
    <cellStyle name="Normal 11 5 8 2 3" xfId="17570"/>
    <cellStyle name="Normal 11 5 8 3" xfId="8060"/>
    <cellStyle name="Normal 11 5 8 3 2" xfId="20476"/>
    <cellStyle name="Normal 11 5 8 4" xfId="15341"/>
    <cellStyle name="Normal 11 5 9" xfId="1853"/>
    <cellStyle name="Normal 11 5 9 2" xfId="5139"/>
    <cellStyle name="Normal 11 5 9 2 2" xfId="11587"/>
    <cellStyle name="Normal 11 5 9 2 2 2" xfId="23975"/>
    <cellStyle name="Normal 11 5 9 2 3" xfId="17571"/>
    <cellStyle name="Normal 11 5 9 3" xfId="8061"/>
    <cellStyle name="Normal 11 5 9 3 2" xfId="20477"/>
    <cellStyle name="Normal 11 5 9 4" xfId="15342"/>
    <cellStyle name="Normal 11 5_Alumina Prices" xfId="1854"/>
    <cellStyle name="Normal 11 50" xfId="13478"/>
    <cellStyle name="Normal 11 51" xfId="13869"/>
    <cellStyle name="Normal 11 52" xfId="13512"/>
    <cellStyle name="Normal 11 53" xfId="28849"/>
    <cellStyle name="Normal 11 6" xfId="385"/>
    <cellStyle name="Normal 11 6 2" xfId="759"/>
    <cellStyle name="Normal 11 6 2 2" xfId="4143"/>
    <cellStyle name="Normal 11 6 2 2 2" xfId="6518"/>
    <cellStyle name="Normal 11 6 2 2 2 2" xfId="12677"/>
    <cellStyle name="Normal 11 6 2 2 2 2 2" xfId="25064"/>
    <cellStyle name="Normal 11 6 2 2 2 3" xfId="18944"/>
    <cellStyle name="Normal 11 6 2 2 3" xfId="9446"/>
    <cellStyle name="Normal 11 6 2 2 3 2" xfId="21849"/>
    <cellStyle name="Normal 11 6 2 2 4" xfId="16714"/>
    <cellStyle name="Normal 11 6 2 3" xfId="1855"/>
    <cellStyle name="Normal 11 6 2 4" xfId="14489"/>
    <cellStyle name="Normal 11 6 3" xfId="4038"/>
    <cellStyle name="Normal 11 6 3 2" xfId="6423"/>
    <cellStyle name="Normal 11 6 3 2 2" xfId="12582"/>
    <cellStyle name="Normal 11 6 3 2 2 2" xfId="24969"/>
    <cellStyle name="Normal 11 6 3 2 3" xfId="18849"/>
    <cellStyle name="Normal 11 6 3 3" xfId="9351"/>
    <cellStyle name="Normal 11 6 3 3 2" xfId="21754"/>
    <cellStyle name="Normal 11 6 3 4" xfId="16619"/>
    <cellStyle name="Normal 11 6 4" xfId="938"/>
    <cellStyle name="Normal 11 6 5" xfId="14134"/>
    <cellStyle name="Normal 11 6_Historic Nickel Prices" xfId="1856"/>
    <cellStyle name="Normal 11 7" xfId="494"/>
    <cellStyle name="Normal 11 7 10" xfId="1857"/>
    <cellStyle name="Normal 11 7 10 2" xfId="5140"/>
    <cellStyle name="Normal 11 7 10 2 2" xfId="11588"/>
    <cellStyle name="Normal 11 7 10 2 2 2" xfId="23976"/>
    <cellStyle name="Normal 11 7 10 2 3" xfId="17572"/>
    <cellStyle name="Normal 11 7 10 3" xfId="8062"/>
    <cellStyle name="Normal 11 7 10 3 2" xfId="20478"/>
    <cellStyle name="Normal 11 7 10 4" xfId="15343"/>
    <cellStyle name="Normal 11 7 11" xfId="1858"/>
    <cellStyle name="Normal 11 7 11 2" xfId="5141"/>
    <cellStyle name="Normal 11 7 11 2 2" xfId="11589"/>
    <cellStyle name="Normal 11 7 11 2 2 2" xfId="23977"/>
    <cellStyle name="Normal 11 7 11 2 3" xfId="17573"/>
    <cellStyle name="Normal 11 7 11 3" xfId="8063"/>
    <cellStyle name="Normal 11 7 11 3 2" xfId="20479"/>
    <cellStyle name="Normal 11 7 11 4" xfId="15344"/>
    <cellStyle name="Normal 11 7 12" xfId="1859"/>
    <cellStyle name="Normal 11 7 12 2" xfId="5142"/>
    <cellStyle name="Normal 11 7 12 2 2" xfId="11590"/>
    <cellStyle name="Normal 11 7 12 2 2 2" xfId="23978"/>
    <cellStyle name="Normal 11 7 12 2 3" xfId="17574"/>
    <cellStyle name="Normal 11 7 12 3" xfId="8064"/>
    <cellStyle name="Normal 11 7 12 3 2" xfId="20480"/>
    <cellStyle name="Normal 11 7 12 4" xfId="15345"/>
    <cellStyle name="Normal 11 7 13" xfId="1860"/>
    <cellStyle name="Normal 11 7 13 2" xfId="5143"/>
    <cellStyle name="Normal 11 7 13 2 2" xfId="11591"/>
    <cellStyle name="Normal 11 7 13 2 2 2" xfId="23979"/>
    <cellStyle name="Normal 11 7 13 2 3" xfId="17575"/>
    <cellStyle name="Normal 11 7 13 3" xfId="8065"/>
    <cellStyle name="Normal 11 7 13 3 2" xfId="20481"/>
    <cellStyle name="Normal 11 7 13 4" xfId="15346"/>
    <cellStyle name="Normal 11 7 14" xfId="1861"/>
    <cellStyle name="Normal 11 7 14 2" xfId="5144"/>
    <cellStyle name="Normal 11 7 14 2 2" xfId="11592"/>
    <cellStyle name="Normal 11 7 14 2 2 2" xfId="23980"/>
    <cellStyle name="Normal 11 7 14 2 3" xfId="17576"/>
    <cellStyle name="Normal 11 7 14 3" xfId="8066"/>
    <cellStyle name="Normal 11 7 14 3 2" xfId="20482"/>
    <cellStyle name="Normal 11 7 14 4" xfId="15347"/>
    <cellStyle name="Normal 11 7 15" xfId="1862"/>
    <cellStyle name="Normal 11 7 15 2" xfId="5145"/>
    <cellStyle name="Normal 11 7 15 2 2" xfId="11593"/>
    <cellStyle name="Normal 11 7 15 2 2 2" xfId="23981"/>
    <cellStyle name="Normal 11 7 15 2 3" xfId="17577"/>
    <cellStyle name="Normal 11 7 15 3" xfId="8067"/>
    <cellStyle name="Normal 11 7 15 3 2" xfId="20483"/>
    <cellStyle name="Normal 11 7 15 4" xfId="15348"/>
    <cellStyle name="Normal 11 7 16" xfId="1863"/>
    <cellStyle name="Normal 11 7 16 2" xfId="5146"/>
    <cellStyle name="Normal 11 7 16 2 2" xfId="11594"/>
    <cellStyle name="Normal 11 7 16 2 2 2" xfId="23982"/>
    <cellStyle name="Normal 11 7 16 2 3" xfId="17578"/>
    <cellStyle name="Normal 11 7 16 3" xfId="8068"/>
    <cellStyle name="Normal 11 7 16 3 2" xfId="20484"/>
    <cellStyle name="Normal 11 7 16 4" xfId="15349"/>
    <cellStyle name="Normal 11 7 17" xfId="1864"/>
    <cellStyle name="Normal 11 7 17 2" xfId="5147"/>
    <cellStyle name="Normal 11 7 17 2 2" xfId="11595"/>
    <cellStyle name="Normal 11 7 17 2 2 2" xfId="23983"/>
    <cellStyle name="Normal 11 7 17 2 3" xfId="17579"/>
    <cellStyle name="Normal 11 7 17 3" xfId="8069"/>
    <cellStyle name="Normal 11 7 17 3 2" xfId="20485"/>
    <cellStyle name="Normal 11 7 17 4" xfId="15350"/>
    <cellStyle name="Normal 11 7 18" xfId="923"/>
    <cellStyle name="Normal 11 7 18 2" xfId="6613"/>
    <cellStyle name="Normal 11 7 18 2 2" xfId="12772"/>
    <cellStyle name="Normal 11 7 18 2 2 2" xfId="25159"/>
    <cellStyle name="Normal 11 7 18 2 3" xfId="19039"/>
    <cellStyle name="Normal 11 7 18 3" xfId="9541"/>
    <cellStyle name="Normal 11 7 18 3 2" xfId="21944"/>
    <cellStyle name="Normal 11 7 18 4" xfId="14592"/>
    <cellStyle name="Normal 11 7 19" xfId="4384"/>
    <cellStyle name="Normal 11 7 19 2" xfId="11001"/>
    <cellStyle name="Normal 11 7 19 2 2" xfId="23389"/>
    <cellStyle name="Normal 11 7 19 3" xfId="16821"/>
    <cellStyle name="Normal 11 7 2" xfId="925"/>
    <cellStyle name="Normal 11 7 2 2" xfId="4386"/>
    <cellStyle name="Normal 11 7 2 2 2" xfId="10226"/>
    <cellStyle name="Normal 11 7 2 2 2 2" xfId="22627"/>
    <cellStyle name="Normal 11 7 2 2 3" xfId="16823"/>
    <cellStyle name="Normal 11 7 2 3" xfId="10520"/>
    <cellStyle name="Normal 11 7 2 3 2" xfId="22921"/>
    <cellStyle name="Normal 11 7 2 4" xfId="7309"/>
    <cellStyle name="Normal 11 7 2 4 2" xfId="19729"/>
    <cellStyle name="Normal 11 7 2 5" xfId="14594"/>
    <cellStyle name="Normal 11 7 2_Iron Ore TSI Prices" xfId="13451"/>
    <cellStyle name="Normal 11 7 20" xfId="7307"/>
    <cellStyle name="Normal 11 7 20 2" xfId="19727"/>
    <cellStyle name="Normal 11 7 21" xfId="14225"/>
    <cellStyle name="Normal 11 7 3" xfId="1865"/>
    <cellStyle name="Normal 11 7 3 2" xfId="5148"/>
    <cellStyle name="Normal 11 7 3 2 2" xfId="10318"/>
    <cellStyle name="Normal 11 7 3 2 2 2" xfId="22719"/>
    <cellStyle name="Normal 11 7 3 2 3" xfId="17580"/>
    <cellStyle name="Normal 11 7 3 3" xfId="10706"/>
    <cellStyle name="Normal 11 7 3 3 2" xfId="23107"/>
    <cellStyle name="Normal 11 7 3 4" xfId="8070"/>
    <cellStyle name="Normal 11 7 3 4 2" xfId="20486"/>
    <cellStyle name="Normal 11 7 3 5" xfId="15351"/>
    <cellStyle name="Normal 11 7 3_LNG &amp; LPG rework" xfId="30238"/>
    <cellStyle name="Normal 11 7 4" xfId="1866"/>
    <cellStyle name="Normal 11 7 4 2" xfId="5149"/>
    <cellStyle name="Normal 11 7 4 2 2" xfId="11596"/>
    <cellStyle name="Normal 11 7 4 2 2 2" xfId="23984"/>
    <cellStyle name="Normal 11 7 4 2 3" xfId="17581"/>
    <cellStyle name="Normal 11 7 4 3" xfId="8071"/>
    <cellStyle name="Normal 11 7 4 3 2" xfId="20487"/>
    <cellStyle name="Normal 11 7 4 4" xfId="15352"/>
    <cellStyle name="Normal 11 7 5" xfId="1867"/>
    <cellStyle name="Normal 11 7 5 2" xfId="5150"/>
    <cellStyle name="Normal 11 7 5 2 2" xfId="11597"/>
    <cellStyle name="Normal 11 7 5 2 2 2" xfId="23985"/>
    <cellStyle name="Normal 11 7 5 2 3" xfId="17582"/>
    <cellStyle name="Normal 11 7 5 3" xfId="8072"/>
    <cellStyle name="Normal 11 7 5 3 2" xfId="20488"/>
    <cellStyle name="Normal 11 7 5 4" xfId="15353"/>
    <cellStyle name="Normal 11 7 6" xfId="1868"/>
    <cellStyle name="Normal 11 7 6 2" xfId="5151"/>
    <cellStyle name="Normal 11 7 6 2 2" xfId="11598"/>
    <cellStyle name="Normal 11 7 6 2 2 2" xfId="23986"/>
    <cellStyle name="Normal 11 7 6 2 3" xfId="17583"/>
    <cellStyle name="Normal 11 7 6 3" xfId="8073"/>
    <cellStyle name="Normal 11 7 6 3 2" xfId="20489"/>
    <cellStyle name="Normal 11 7 6 4" xfId="15354"/>
    <cellStyle name="Normal 11 7 7" xfId="1869"/>
    <cellStyle name="Normal 11 7 7 2" xfId="5152"/>
    <cellStyle name="Normal 11 7 7 2 2" xfId="11599"/>
    <cellStyle name="Normal 11 7 7 2 2 2" xfId="23987"/>
    <cellStyle name="Normal 11 7 7 2 3" xfId="17584"/>
    <cellStyle name="Normal 11 7 7 3" xfId="8074"/>
    <cellStyle name="Normal 11 7 7 3 2" xfId="20490"/>
    <cellStyle name="Normal 11 7 7 4" xfId="15355"/>
    <cellStyle name="Normal 11 7 8" xfId="1870"/>
    <cellStyle name="Normal 11 7 8 2" xfId="5153"/>
    <cellStyle name="Normal 11 7 8 2 2" xfId="11600"/>
    <cellStyle name="Normal 11 7 8 2 2 2" xfId="23988"/>
    <cellStyle name="Normal 11 7 8 2 3" xfId="17585"/>
    <cellStyle name="Normal 11 7 8 3" xfId="8075"/>
    <cellStyle name="Normal 11 7 8 3 2" xfId="20491"/>
    <cellStyle name="Normal 11 7 8 4" xfId="15356"/>
    <cellStyle name="Normal 11 7 9" xfId="1871"/>
    <cellStyle name="Normal 11 7 9 2" xfId="5154"/>
    <cellStyle name="Normal 11 7 9 2 2" xfId="11601"/>
    <cellStyle name="Normal 11 7 9 2 2 2" xfId="23989"/>
    <cellStyle name="Normal 11 7 9 2 3" xfId="17586"/>
    <cellStyle name="Normal 11 7 9 3" xfId="8076"/>
    <cellStyle name="Normal 11 7 9 3 2" xfId="20492"/>
    <cellStyle name="Normal 11 7 9 4" xfId="15357"/>
    <cellStyle name="Normal 11 7_Alumina Prices" xfId="1872"/>
    <cellStyle name="Normal 11 8" xfId="942"/>
    <cellStyle name="Normal 11 8 10" xfId="1873"/>
    <cellStyle name="Normal 11 8 10 2" xfId="5155"/>
    <cellStyle name="Normal 11 8 10 2 2" xfId="11602"/>
    <cellStyle name="Normal 11 8 10 2 2 2" xfId="23990"/>
    <cellStyle name="Normal 11 8 10 2 3" xfId="17587"/>
    <cellStyle name="Normal 11 8 10 3" xfId="8077"/>
    <cellStyle name="Normal 11 8 10 3 2" xfId="20493"/>
    <cellStyle name="Normal 11 8 10 4" xfId="15358"/>
    <cellStyle name="Normal 11 8 11" xfId="1874"/>
    <cellStyle name="Normal 11 8 11 2" xfId="5156"/>
    <cellStyle name="Normal 11 8 11 2 2" xfId="11603"/>
    <cellStyle name="Normal 11 8 11 2 2 2" xfId="23991"/>
    <cellStyle name="Normal 11 8 11 2 3" xfId="17588"/>
    <cellStyle name="Normal 11 8 11 3" xfId="8078"/>
    <cellStyle name="Normal 11 8 11 3 2" xfId="20494"/>
    <cellStyle name="Normal 11 8 11 4" xfId="15359"/>
    <cellStyle name="Normal 11 8 12" xfId="1875"/>
    <cellStyle name="Normal 11 8 12 2" xfId="5157"/>
    <cellStyle name="Normal 11 8 12 2 2" xfId="11604"/>
    <cellStyle name="Normal 11 8 12 2 2 2" xfId="23992"/>
    <cellStyle name="Normal 11 8 12 2 3" xfId="17589"/>
    <cellStyle name="Normal 11 8 12 3" xfId="8079"/>
    <cellStyle name="Normal 11 8 12 3 2" xfId="20495"/>
    <cellStyle name="Normal 11 8 12 4" xfId="15360"/>
    <cellStyle name="Normal 11 8 13" xfId="1876"/>
    <cellStyle name="Normal 11 8 13 2" xfId="5158"/>
    <cellStyle name="Normal 11 8 13 2 2" xfId="11605"/>
    <cellStyle name="Normal 11 8 13 2 2 2" xfId="23993"/>
    <cellStyle name="Normal 11 8 13 2 3" xfId="17590"/>
    <cellStyle name="Normal 11 8 13 3" xfId="8080"/>
    <cellStyle name="Normal 11 8 13 3 2" xfId="20496"/>
    <cellStyle name="Normal 11 8 13 4" xfId="15361"/>
    <cellStyle name="Normal 11 8 14" xfId="1877"/>
    <cellStyle name="Normal 11 8 14 2" xfId="5159"/>
    <cellStyle name="Normal 11 8 14 2 2" xfId="11606"/>
    <cellStyle name="Normal 11 8 14 2 2 2" xfId="23994"/>
    <cellStyle name="Normal 11 8 14 2 3" xfId="17591"/>
    <cellStyle name="Normal 11 8 14 3" xfId="8081"/>
    <cellStyle name="Normal 11 8 14 3 2" xfId="20497"/>
    <cellStyle name="Normal 11 8 14 4" xfId="15362"/>
    <cellStyle name="Normal 11 8 15" xfId="1878"/>
    <cellStyle name="Normal 11 8 15 2" xfId="5160"/>
    <cellStyle name="Normal 11 8 15 2 2" xfId="11607"/>
    <cellStyle name="Normal 11 8 15 2 2 2" xfId="23995"/>
    <cellStyle name="Normal 11 8 15 2 3" xfId="17592"/>
    <cellStyle name="Normal 11 8 15 3" xfId="8082"/>
    <cellStyle name="Normal 11 8 15 3 2" xfId="20498"/>
    <cellStyle name="Normal 11 8 15 4" xfId="15363"/>
    <cellStyle name="Normal 11 8 16" xfId="1879"/>
    <cellStyle name="Normal 11 8 16 2" xfId="5161"/>
    <cellStyle name="Normal 11 8 16 2 2" xfId="11608"/>
    <cellStyle name="Normal 11 8 16 2 2 2" xfId="23996"/>
    <cellStyle name="Normal 11 8 16 2 3" xfId="17593"/>
    <cellStyle name="Normal 11 8 16 3" xfId="8083"/>
    <cellStyle name="Normal 11 8 16 3 2" xfId="20499"/>
    <cellStyle name="Normal 11 8 16 4" xfId="15364"/>
    <cellStyle name="Normal 11 8 17" xfId="1880"/>
    <cellStyle name="Normal 11 8 17 2" xfId="5162"/>
    <cellStyle name="Normal 11 8 17 2 2" xfId="11609"/>
    <cellStyle name="Normal 11 8 17 2 2 2" xfId="23997"/>
    <cellStyle name="Normal 11 8 17 2 3" xfId="17594"/>
    <cellStyle name="Normal 11 8 17 3" xfId="8084"/>
    <cellStyle name="Normal 11 8 17 3 2" xfId="20500"/>
    <cellStyle name="Normal 11 8 17 4" xfId="15365"/>
    <cellStyle name="Normal 11 8 18" xfId="4399"/>
    <cellStyle name="Normal 11 8 18 2" xfId="11013"/>
    <cellStyle name="Normal 11 8 18 2 2" xfId="23401"/>
    <cellStyle name="Normal 11 8 18 3" xfId="16836"/>
    <cellStyle name="Normal 11 8 19" xfId="7322"/>
    <cellStyle name="Normal 11 8 19 2" xfId="19742"/>
    <cellStyle name="Normal 11 8 2" xfId="1881"/>
    <cellStyle name="Normal 11 8 2 2" xfId="5163"/>
    <cellStyle name="Normal 11 8 2 2 2" xfId="10231"/>
    <cellStyle name="Normal 11 8 2 2 2 2" xfId="22632"/>
    <cellStyle name="Normal 11 8 2 2 3" xfId="17595"/>
    <cellStyle name="Normal 11 8 2 3" xfId="10525"/>
    <cellStyle name="Normal 11 8 2 3 2" xfId="22926"/>
    <cellStyle name="Normal 11 8 2 4" xfId="8085"/>
    <cellStyle name="Normal 11 8 2 4 2" xfId="20501"/>
    <cellStyle name="Normal 11 8 2 5" xfId="15366"/>
    <cellStyle name="Normal 11 8 2_LNG &amp; LPG rework" xfId="30239"/>
    <cellStyle name="Normal 11 8 20" xfId="14607"/>
    <cellStyle name="Normal 11 8 3" xfId="1882"/>
    <cellStyle name="Normal 11 8 3 2" xfId="5164"/>
    <cellStyle name="Normal 11 8 3 2 2" xfId="10323"/>
    <cellStyle name="Normal 11 8 3 2 2 2" xfId="22724"/>
    <cellStyle name="Normal 11 8 3 2 3" xfId="17596"/>
    <cellStyle name="Normal 11 8 3 3" xfId="10711"/>
    <cellStyle name="Normal 11 8 3 3 2" xfId="23112"/>
    <cellStyle name="Normal 11 8 3 4" xfId="8086"/>
    <cellStyle name="Normal 11 8 3 4 2" xfId="20502"/>
    <cellStyle name="Normal 11 8 3 5" xfId="15367"/>
    <cellStyle name="Normal 11 8 3_LNG &amp; LPG rework" xfId="30240"/>
    <cellStyle name="Normal 11 8 4" xfId="1883"/>
    <cellStyle name="Normal 11 8 4 2" xfId="5165"/>
    <cellStyle name="Normal 11 8 4 2 2" xfId="11610"/>
    <cellStyle name="Normal 11 8 4 2 2 2" xfId="23998"/>
    <cellStyle name="Normal 11 8 4 2 3" xfId="17597"/>
    <cellStyle name="Normal 11 8 4 3" xfId="8087"/>
    <cellStyle name="Normal 11 8 4 3 2" xfId="20503"/>
    <cellStyle name="Normal 11 8 4 4" xfId="15368"/>
    <cellStyle name="Normal 11 8 5" xfId="1884"/>
    <cellStyle name="Normal 11 8 5 2" xfId="5166"/>
    <cellStyle name="Normal 11 8 5 2 2" xfId="11611"/>
    <cellStyle name="Normal 11 8 5 2 2 2" xfId="23999"/>
    <cellStyle name="Normal 11 8 5 2 3" xfId="17598"/>
    <cellStyle name="Normal 11 8 5 3" xfId="8088"/>
    <cellStyle name="Normal 11 8 5 3 2" xfId="20504"/>
    <cellStyle name="Normal 11 8 5 4" xfId="15369"/>
    <cellStyle name="Normal 11 8 6" xfId="1885"/>
    <cellStyle name="Normal 11 8 6 2" xfId="5167"/>
    <cellStyle name="Normal 11 8 6 2 2" xfId="11612"/>
    <cellStyle name="Normal 11 8 6 2 2 2" xfId="24000"/>
    <cellStyle name="Normal 11 8 6 2 3" xfId="17599"/>
    <cellStyle name="Normal 11 8 6 3" xfId="8089"/>
    <cellStyle name="Normal 11 8 6 3 2" xfId="20505"/>
    <cellStyle name="Normal 11 8 6 4" xfId="15370"/>
    <cellStyle name="Normal 11 8 7" xfId="1886"/>
    <cellStyle name="Normal 11 8 7 2" xfId="5168"/>
    <cellStyle name="Normal 11 8 7 2 2" xfId="11613"/>
    <cellStyle name="Normal 11 8 7 2 2 2" xfId="24001"/>
    <cellStyle name="Normal 11 8 7 2 3" xfId="17600"/>
    <cellStyle name="Normal 11 8 7 3" xfId="8090"/>
    <cellStyle name="Normal 11 8 7 3 2" xfId="20506"/>
    <cellStyle name="Normal 11 8 7 4" xfId="15371"/>
    <cellStyle name="Normal 11 8 8" xfId="1887"/>
    <cellStyle name="Normal 11 8 8 2" xfId="5169"/>
    <cellStyle name="Normal 11 8 8 2 2" xfId="11614"/>
    <cellStyle name="Normal 11 8 8 2 2 2" xfId="24002"/>
    <cellStyle name="Normal 11 8 8 2 3" xfId="17601"/>
    <cellStyle name="Normal 11 8 8 3" xfId="8091"/>
    <cellStyle name="Normal 11 8 8 3 2" xfId="20507"/>
    <cellStyle name="Normal 11 8 8 4" xfId="15372"/>
    <cellStyle name="Normal 11 8 9" xfId="1888"/>
    <cellStyle name="Normal 11 8 9 2" xfId="5170"/>
    <cellStyle name="Normal 11 8 9 2 2" xfId="11615"/>
    <cellStyle name="Normal 11 8 9 2 2 2" xfId="24003"/>
    <cellStyle name="Normal 11 8 9 2 3" xfId="17602"/>
    <cellStyle name="Normal 11 8 9 3" xfId="8092"/>
    <cellStyle name="Normal 11 8 9 3 2" xfId="20508"/>
    <cellStyle name="Normal 11 8 9 4" xfId="15373"/>
    <cellStyle name="Normal 11 8_Alumina Prices" xfId="1889"/>
    <cellStyle name="Normal 11 9" xfId="930"/>
    <cellStyle name="Normal 11 9 10" xfId="1890"/>
    <cellStyle name="Normal 11 9 10 2" xfId="5171"/>
    <cellStyle name="Normal 11 9 10 2 2" xfId="11616"/>
    <cellStyle name="Normal 11 9 10 2 2 2" xfId="24004"/>
    <cellStyle name="Normal 11 9 10 2 3" xfId="17603"/>
    <cellStyle name="Normal 11 9 10 3" xfId="8093"/>
    <cellStyle name="Normal 11 9 10 3 2" xfId="20509"/>
    <cellStyle name="Normal 11 9 10 4" xfId="15374"/>
    <cellStyle name="Normal 11 9 11" xfId="1891"/>
    <cellStyle name="Normal 11 9 11 2" xfId="5172"/>
    <cellStyle name="Normal 11 9 11 2 2" xfId="11617"/>
    <cellStyle name="Normal 11 9 11 2 2 2" xfId="24005"/>
    <cellStyle name="Normal 11 9 11 2 3" xfId="17604"/>
    <cellStyle name="Normal 11 9 11 3" xfId="8094"/>
    <cellStyle name="Normal 11 9 11 3 2" xfId="20510"/>
    <cellStyle name="Normal 11 9 11 4" xfId="15375"/>
    <cellStyle name="Normal 11 9 12" xfId="1892"/>
    <cellStyle name="Normal 11 9 12 2" xfId="5173"/>
    <cellStyle name="Normal 11 9 12 2 2" xfId="11618"/>
    <cellStyle name="Normal 11 9 12 2 2 2" xfId="24006"/>
    <cellStyle name="Normal 11 9 12 2 3" xfId="17605"/>
    <cellStyle name="Normal 11 9 12 3" xfId="8095"/>
    <cellStyle name="Normal 11 9 12 3 2" xfId="20511"/>
    <cellStyle name="Normal 11 9 12 4" xfId="15376"/>
    <cellStyle name="Normal 11 9 13" xfId="1893"/>
    <cellStyle name="Normal 11 9 13 2" xfId="5174"/>
    <cellStyle name="Normal 11 9 13 2 2" xfId="11619"/>
    <cellStyle name="Normal 11 9 13 2 2 2" xfId="24007"/>
    <cellStyle name="Normal 11 9 13 2 3" xfId="17606"/>
    <cellStyle name="Normal 11 9 13 3" xfId="8096"/>
    <cellStyle name="Normal 11 9 13 3 2" xfId="20512"/>
    <cellStyle name="Normal 11 9 13 4" xfId="15377"/>
    <cellStyle name="Normal 11 9 14" xfId="1894"/>
    <cellStyle name="Normal 11 9 14 2" xfId="5175"/>
    <cellStyle name="Normal 11 9 14 2 2" xfId="11620"/>
    <cellStyle name="Normal 11 9 14 2 2 2" xfId="24008"/>
    <cellStyle name="Normal 11 9 14 2 3" xfId="17607"/>
    <cellStyle name="Normal 11 9 14 3" xfId="8097"/>
    <cellStyle name="Normal 11 9 14 3 2" xfId="20513"/>
    <cellStyle name="Normal 11 9 14 4" xfId="15378"/>
    <cellStyle name="Normal 11 9 15" xfId="1895"/>
    <cellStyle name="Normal 11 9 15 2" xfId="5176"/>
    <cellStyle name="Normal 11 9 15 2 2" xfId="11621"/>
    <cellStyle name="Normal 11 9 15 2 2 2" xfId="24009"/>
    <cellStyle name="Normal 11 9 15 2 3" xfId="17608"/>
    <cellStyle name="Normal 11 9 15 3" xfId="8098"/>
    <cellStyle name="Normal 11 9 15 3 2" xfId="20514"/>
    <cellStyle name="Normal 11 9 15 4" xfId="15379"/>
    <cellStyle name="Normal 11 9 16" xfId="1896"/>
    <cellStyle name="Normal 11 9 16 2" xfId="5177"/>
    <cellStyle name="Normal 11 9 16 2 2" xfId="11622"/>
    <cellStyle name="Normal 11 9 16 2 2 2" xfId="24010"/>
    <cellStyle name="Normal 11 9 16 2 3" xfId="17609"/>
    <cellStyle name="Normal 11 9 16 3" xfId="8099"/>
    <cellStyle name="Normal 11 9 16 3 2" xfId="20515"/>
    <cellStyle name="Normal 11 9 16 4" xfId="15380"/>
    <cellStyle name="Normal 11 9 17" xfId="4390"/>
    <cellStyle name="Normal 11 9 17 2" xfId="11006"/>
    <cellStyle name="Normal 11 9 17 2 2" xfId="23394"/>
    <cellStyle name="Normal 11 9 17 3" xfId="16827"/>
    <cellStyle name="Normal 11 9 18" xfId="7313"/>
    <cellStyle name="Normal 11 9 18 2" xfId="19733"/>
    <cellStyle name="Normal 11 9 19" xfId="14598"/>
    <cellStyle name="Normal 11 9 2" xfId="1897"/>
    <cellStyle name="Normal 11 9 2 2" xfId="5178"/>
    <cellStyle name="Normal 11 9 2 2 2" xfId="10236"/>
    <cellStyle name="Normal 11 9 2 2 2 2" xfId="22637"/>
    <cellStyle name="Normal 11 9 2 2 3" xfId="17610"/>
    <cellStyle name="Normal 11 9 2 3" xfId="10531"/>
    <cellStyle name="Normal 11 9 2 3 2" xfId="22932"/>
    <cellStyle name="Normal 11 9 2 4" xfId="8100"/>
    <cellStyle name="Normal 11 9 2 4 2" xfId="20516"/>
    <cellStyle name="Normal 11 9 2 5" xfId="15381"/>
    <cellStyle name="Normal 11 9 2_LNG &amp; LPG rework" xfId="30241"/>
    <cellStyle name="Normal 11 9 3" xfId="1898"/>
    <cellStyle name="Normal 11 9 3 2" xfId="5179"/>
    <cellStyle name="Normal 11 9 3 2 2" xfId="10328"/>
    <cellStyle name="Normal 11 9 3 2 2 2" xfId="22729"/>
    <cellStyle name="Normal 11 9 3 2 3" xfId="17611"/>
    <cellStyle name="Normal 11 9 3 3" xfId="10718"/>
    <cellStyle name="Normal 11 9 3 3 2" xfId="23119"/>
    <cellStyle name="Normal 11 9 3 4" xfId="8101"/>
    <cellStyle name="Normal 11 9 3 4 2" xfId="20517"/>
    <cellStyle name="Normal 11 9 3 5" xfId="15382"/>
    <cellStyle name="Normal 11 9 3_LNG &amp; LPG rework" xfId="30242"/>
    <cellStyle name="Normal 11 9 4" xfId="1899"/>
    <cellStyle name="Normal 11 9 4 2" xfId="5180"/>
    <cellStyle name="Normal 11 9 4 2 2" xfId="11623"/>
    <cellStyle name="Normal 11 9 4 2 2 2" xfId="24011"/>
    <cellStyle name="Normal 11 9 4 2 3" xfId="17612"/>
    <cellStyle name="Normal 11 9 4 3" xfId="8102"/>
    <cellStyle name="Normal 11 9 4 3 2" xfId="20518"/>
    <cellStyle name="Normal 11 9 4 4" xfId="15383"/>
    <cellStyle name="Normal 11 9 5" xfId="1900"/>
    <cellStyle name="Normal 11 9 5 2" xfId="5181"/>
    <cellStyle name="Normal 11 9 5 2 2" xfId="11624"/>
    <cellStyle name="Normal 11 9 5 2 2 2" xfId="24012"/>
    <cellStyle name="Normal 11 9 5 2 3" xfId="17613"/>
    <cellStyle name="Normal 11 9 5 3" xfId="8103"/>
    <cellStyle name="Normal 11 9 5 3 2" xfId="20519"/>
    <cellStyle name="Normal 11 9 5 4" xfId="15384"/>
    <cellStyle name="Normal 11 9 6" xfId="1901"/>
    <cellStyle name="Normal 11 9 6 2" xfId="5182"/>
    <cellStyle name="Normal 11 9 6 2 2" xfId="11625"/>
    <cellStyle name="Normal 11 9 6 2 2 2" xfId="24013"/>
    <cellStyle name="Normal 11 9 6 2 3" xfId="17614"/>
    <cellStyle name="Normal 11 9 6 3" xfId="8104"/>
    <cellStyle name="Normal 11 9 6 3 2" xfId="20520"/>
    <cellStyle name="Normal 11 9 6 4" xfId="15385"/>
    <cellStyle name="Normal 11 9 7" xfId="1902"/>
    <cellStyle name="Normal 11 9 7 2" xfId="5183"/>
    <cellStyle name="Normal 11 9 7 2 2" xfId="11626"/>
    <cellStyle name="Normal 11 9 7 2 2 2" xfId="24014"/>
    <cellStyle name="Normal 11 9 7 2 3" xfId="17615"/>
    <cellStyle name="Normal 11 9 7 3" xfId="8105"/>
    <cellStyle name="Normal 11 9 7 3 2" xfId="20521"/>
    <cellStyle name="Normal 11 9 7 4" xfId="15386"/>
    <cellStyle name="Normal 11 9 8" xfId="1903"/>
    <cellStyle name="Normal 11 9 8 2" xfId="5184"/>
    <cellStyle name="Normal 11 9 8 2 2" xfId="11627"/>
    <cellStyle name="Normal 11 9 8 2 2 2" xfId="24015"/>
    <cellStyle name="Normal 11 9 8 2 3" xfId="17616"/>
    <cellStyle name="Normal 11 9 8 3" xfId="8106"/>
    <cellStyle name="Normal 11 9 8 3 2" xfId="20522"/>
    <cellStyle name="Normal 11 9 8 4" xfId="15387"/>
    <cellStyle name="Normal 11 9 9" xfId="1904"/>
    <cellStyle name="Normal 11 9 9 2" xfId="5185"/>
    <cellStyle name="Normal 11 9 9 2 2" xfId="11628"/>
    <cellStyle name="Normal 11 9 9 2 2 2" xfId="24016"/>
    <cellStyle name="Normal 11 9 9 2 3" xfId="17617"/>
    <cellStyle name="Normal 11 9 9 3" xfId="8107"/>
    <cellStyle name="Normal 11 9 9 3 2" xfId="20523"/>
    <cellStyle name="Normal 11 9 9 4" xfId="15388"/>
    <cellStyle name="Normal 11 9_Alumina Prices" xfId="1905"/>
    <cellStyle name="Normal 11_2015  Data" xfId="463"/>
    <cellStyle name="Normal 110" xfId="1906"/>
    <cellStyle name="Normal 110 2" xfId="3642"/>
    <cellStyle name="Normal 110 2 2" xfId="28343"/>
    <cellStyle name="Normal 110 2 3" xfId="27667"/>
    <cellStyle name="Normal 110 3" xfId="26056"/>
    <cellStyle name="Normal 110 4" xfId="26349"/>
    <cellStyle name="Normal 111" xfId="1907"/>
    <cellStyle name="Normal 111 2" xfId="3643"/>
    <cellStyle name="Normal 111 2 2" xfId="28344"/>
    <cellStyle name="Normal 111 2 3" xfId="27668"/>
    <cellStyle name="Normal 111 3" xfId="26062"/>
    <cellStyle name="Normal 111 4" xfId="26350"/>
    <cellStyle name="Normal 112" xfId="1908"/>
    <cellStyle name="Normal 112 2" xfId="3644"/>
    <cellStyle name="Normal 112 2 2" xfId="28345"/>
    <cellStyle name="Normal 112 2 3" xfId="27669"/>
    <cellStyle name="Normal 112 3" xfId="26059"/>
    <cellStyle name="Normal 112 4" xfId="26351"/>
    <cellStyle name="Normal 113" xfId="1909"/>
    <cellStyle name="Normal 113 2" xfId="3645"/>
    <cellStyle name="Normal 113 2 2" xfId="28346"/>
    <cellStyle name="Normal 113 2 3" xfId="27670"/>
    <cellStyle name="Normal 113 3" xfId="26063"/>
    <cellStyle name="Normal 113 4" xfId="26352"/>
    <cellStyle name="Normal 114" xfId="1910"/>
    <cellStyle name="Normal 114 2" xfId="3646"/>
    <cellStyle name="Normal 114 2 2" xfId="28347"/>
    <cellStyle name="Normal 114 2 3" xfId="27671"/>
    <cellStyle name="Normal 114 3" xfId="26064"/>
    <cellStyle name="Normal 114 4" xfId="26353"/>
    <cellStyle name="Normal 114 4 2" xfId="28187"/>
    <cellStyle name="Normal 114 5" xfId="27512"/>
    <cellStyle name="Normal 115" xfId="1911"/>
    <cellStyle name="Normal 115 2" xfId="3647"/>
    <cellStyle name="Normal 115 2 2" xfId="28348"/>
    <cellStyle name="Normal 115 2 3" xfId="27672"/>
    <cellStyle name="Normal 115 3" xfId="26102"/>
    <cellStyle name="Normal 115 4" xfId="26354"/>
    <cellStyle name="Normal 115 4 2" xfId="28188"/>
    <cellStyle name="Normal 115 5" xfId="27513"/>
    <cellStyle name="Normal 116" xfId="1912"/>
    <cellStyle name="Normal 116 2" xfId="3648"/>
    <cellStyle name="Normal 116 2 2" xfId="28349"/>
    <cellStyle name="Normal 116 2 3" xfId="27673"/>
    <cellStyle name="Normal 116 3" xfId="26123"/>
    <cellStyle name="Normal 116 4" xfId="26355"/>
    <cellStyle name="Normal 116 4 2" xfId="28189"/>
    <cellStyle name="Normal 116 5" xfId="27514"/>
    <cellStyle name="Normal 117" xfId="1913"/>
    <cellStyle name="Normal 117 2" xfId="3649"/>
    <cellStyle name="Normal 117 2 2" xfId="28350"/>
    <cellStyle name="Normal 117 2 3" xfId="27674"/>
    <cellStyle name="Normal 117 3" xfId="26109"/>
    <cellStyle name="Normal 117 4" xfId="26356"/>
    <cellStyle name="Normal 118" xfId="1914"/>
    <cellStyle name="Normal 118 2" xfId="3650"/>
    <cellStyle name="Normal 118 2 2" xfId="28351"/>
    <cellStyle name="Normal 118 2 3" xfId="27675"/>
    <cellStyle name="Normal 118 3" xfId="26137"/>
    <cellStyle name="Normal 118 4" xfId="26357"/>
    <cellStyle name="Normal 119" xfId="1915"/>
    <cellStyle name="Normal 119 2" xfId="3651"/>
    <cellStyle name="Normal 119 2 2" xfId="28352"/>
    <cellStyle name="Normal 119 2 3" xfId="27676"/>
    <cellStyle name="Normal 119 3" xfId="26140"/>
    <cellStyle name="Normal 119 4" xfId="26358"/>
    <cellStyle name="Normal 12" xfId="117"/>
    <cellStyle name="Normal 12 10" xfId="1916"/>
    <cellStyle name="Normal 12 10 10" xfId="1917"/>
    <cellStyle name="Normal 12 10 10 2" xfId="5187"/>
    <cellStyle name="Normal 12 10 10 2 2" xfId="11630"/>
    <cellStyle name="Normal 12 10 10 2 2 2" xfId="24018"/>
    <cellStyle name="Normal 12 10 10 2 3" xfId="17619"/>
    <cellStyle name="Normal 12 10 10 3" xfId="8109"/>
    <cellStyle name="Normal 12 10 10 3 2" xfId="20525"/>
    <cellStyle name="Normal 12 10 10 4" xfId="15390"/>
    <cellStyle name="Normal 12 10 11" xfId="1918"/>
    <cellStyle name="Normal 12 10 11 2" xfId="5188"/>
    <cellStyle name="Normal 12 10 11 2 2" xfId="11631"/>
    <cellStyle name="Normal 12 10 11 2 2 2" xfId="24019"/>
    <cellStyle name="Normal 12 10 11 2 3" xfId="17620"/>
    <cellStyle name="Normal 12 10 11 3" xfId="8110"/>
    <cellStyle name="Normal 12 10 11 3 2" xfId="20526"/>
    <cellStyle name="Normal 12 10 11 4" xfId="15391"/>
    <cellStyle name="Normal 12 10 12" xfId="1919"/>
    <cellStyle name="Normal 12 10 12 2" xfId="5189"/>
    <cellStyle name="Normal 12 10 12 2 2" xfId="11632"/>
    <cellStyle name="Normal 12 10 12 2 2 2" xfId="24020"/>
    <cellStyle name="Normal 12 10 12 2 3" xfId="17621"/>
    <cellStyle name="Normal 12 10 12 3" xfId="8111"/>
    <cellStyle name="Normal 12 10 12 3 2" xfId="20527"/>
    <cellStyle name="Normal 12 10 12 4" xfId="15392"/>
    <cellStyle name="Normal 12 10 13" xfId="1920"/>
    <cellStyle name="Normal 12 10 13 2" xfId="5190"/>
    <cellStyle name="Normal 12 10 13 2 2" xfId="11633"/>
    <cellStyle name="Normal 12 10 13 2 2 2" xfId="24021"/>
    <cellStyle name="Normal 12 10 13 2 3" xfId="17622"/>
    <cellStyle name="Normal 12 10 13 3" xfId="8112"/>
    <cellStyle name="Normal 12 10 13 3 2" xfId="20528"/>
    <cellStyle name="Normal 12 10 13 4" xfId="15393"/>
    <cellStyle name="Normal 12 10 14" xfId="1921"/>
    <cellStyle name="Normal 12 10 14 2" xfId="5191"/>
    <cellStyle name="Normal 12 10 14 2 2" xfId="11634"/>
    <cellStyle name="Normal 12 10 14 2 2 2" xfId="24022"/>
    <cellStyle name="Normal 12 10 14 2 3" xfId="17623"/>
    <cellStyle name="Normal 12 10 14 3" xfId="8113"/>
    <cellStyle name="Normal 12 10 14 3 2" xfId="20529"/>
    <cellStyle name="Normal 12 10 14 4" xfId="15394"/>
    <cellStyle name="Normal 12 10 15" xfId="1922"/>
    <cellStyle name="Normal 12 10 15 2" xfId="5192"/>
    <cellStyle name="Normal 12 10 15 2 2" xfId="11635"/>
    <cellStyle name="Normal 12 10 15 2 2 2" xfId="24023"/>
    <cellStyle name="Normal 12 10 15 2 3" xfId="17624"/>
    <cellStyle name="Normal 12 10 15 3" xfId="8114"/>
    <cellStyle name="Normal 12 10 15 3 2" xfId="20530"/>
    <cellStyle name="Normal 12 10 15 4" xfId="15395"/>
    <cellStyle name="Normal 12 10 16" xfId="5186"/>
    <cellStyle name="Normal 12 10 16 2" xfId="11629"/>
    <cellStyle name="Normal 12 10 16 2 2" xfId="24017"/>
    <cellStyle name="Normal 12 10 16 3" xfId="17618"/>
    <cellStyle name="Normal 12 10 17" xfId="8108"/>
    <cellStyle name="Normal 12 10 17 2" xfId="20524"/>
    <cellStyle name="Normal 12 10 18" xfId="15389"/>
    <cellStyle name="Normal 12 10 2" xfId="1923"/>
    <cellStyle name="Normal 12 10 2 2" xfId="5193"/>
    <cellStyle name="Normal 12 10 2 2 2" xfId="10243"/>
    <cellStyle name="Normal 12 10 2 2 2 2" xfId="22644"/>
    <cellStyle name="Normal 12 10 2 2 3" xfId="17625"/>
    <cellStyle name="Normal 12 10 2 3" xfId="10538"/>
    <cellStyle name="Normal 12 10 2 3 2" xfId="22939"/>
    <cellStyle name="Normal 12 10 2 4" xfId="8115"/>
    <cellStyle name="Normal 12 10 2 4 2" xfId="20531"/>
    <cellStyle name="Normal 12 10 2 5" xfId="15396"/>
    <cellStyle name="Normal 12 10 2_LNG &amp; LPG rework" xfId="30243"/>
    <cellStyle name="Normal 12 10 3" xfId="1924"/>
    <cellStyle name="Normal 12 10 3 2" xfId="5194"/>
    <cellStyle name="Normal 12 10 3 2 2" xfId="10334"/>
    <cellStyle name="Normal 12 10 3 2 2 2" xfId="22735"/>
    <cellStyle name="Normal 12 10 3 2 3" xfId="17626"/>
    <cellStyle name="Normal 12 10 3 3" xfId="10725"/>
    <cellStyle name="Normal 12 10 3 3 2" xfId="23126"/>
    <cellStyle name="Normal 12 10 3 4" xfId="8116"/>
    <cellStyle name="Normal 12 10 3 4 2" xfId="20532"/>
    <cellStyle name="Normal 12 10 3 5" xfId="15397"/>
    <cellStyle name="Normal 12 10 3_LNG &amp; LPG rework" xfId="30244"/>
    <cellStyle name="Normal 12 10 4" xfId="1925"/>
    <cellStyle name="Normal 12 10 4 2" xfId="5195"/>
    <cellStyle name="Normal 12 10 4 2 2" xfId="11636"/>
    <cellStyle name="Normal 12 10 4 2 2 2" xfId="24024"/>
    <cellStyle name="Normal 12 10 4 2 3" xfId="17627"/>
    <cellStyle name="Normal 12 10 4 3" xfId="8117"/>
    <cellStyle name="Normal 12 10 4 3 2" xfId="20533"/>
    <cellStyle name="Normal 12 10 4 4" xfId="15398"/>
    <cellStyle name="Normal 12 10 5" xfId="1926"/>
    <cellStyle name="Normal 12 10 5 2" xfId="5196"/>
    <cellStyle name="Normal 12 10 5 2 2" xfId="11637"/>
    <cellStyle name="Normal 12 10 5 2 2 2" xfId="24025"/>
    <cellStyle name="Normal 12 10 5 2 3" xfId="17628"/>
    <cellStyle name="Normal 12 10 5 3" xfId="8118"/>
    <cellStyle name="Normal 12 10 5 3 2" xfId="20534"/>
    <cellStyle name="Normal 12 10 5 4" xfId="15399"/>
    <cellStyle name="Normal 12 10 6" xfId="1927"/>
    <cellStyle name="Normal 12 10 6 2" xfId="5197"/>
    <cellStyle name="Normal 12 10 6 2 2" xfId="11638"/>
    <cellStyle name="Normal 12 10 6 2 2 2" xfId="24026"/>
    <cellStyle name="Normal 12 10 6 2 3" xfId="17629"/>
    <cellStyle name="Normal 12 10 6 3" xfId="8119"/>
    <cellStyle name="Normal 12 10 6 3 2" xfId="20535"/>
    <cellStyle name="Normal 12 10 6 4" xfId="15400"/>
    <cellStyle name="Normal 12 10 7" xfId="1928"/>
    <cellStyle name="Normal 12 10 7 2" xfId="5198"/>
    <cellStyle name="Normal 12 10 7 2 2" xfId="11639"/>
    <cellStyle name="Normal 12 10 7 2 2 2" xfId="24027"/>
    <cellStyle name="Normal 12 10 7 2 3" xfId="17630"/>
    <cellStyle name="Normal 12 10 7 3" xfId="8120"/>
    <cellStyle name="Normal 12 10 7 3 2" xfId="20536"/>
    <cellStyle name="Normal 12 10 7 4" xfId="15401"/>
    <cellStyle name="Normal 12 10 8" xfId="1929"/>
    <cellStyle name="Normal 12 10 8 2" xfId="5199"/>
    <cellStyle name="Normal 12 10 8 2 2" xfId="11640"/>
    <cellStyle name="Normal 12 10 8 2 2 2" xfId="24028"/>
    <cellStyle name="Normal 12 10 8 2 3" xfId="17631"/>
    <cellStyle name="Normal 12 10 8 3" xfId="8121"/>
    <cellStyle name="Normal 12 10 8 3 2" xfId="20537"/>
    <cellStyle name="Normal 12 10 8 4" xfId="15402"/>
    <cellStyle name="Normal 12 10 9" xfId="1930"/>
    <cellStyle name="Normal 12 10 9 2" xfId="5200"/>
    <cellStyle name="Normal 12 10 9 2 2" xfId="11641"/>
    <cellStyle name="Normal 12 10 9 2 2 2" xfId="24029"/>
    <cellStyle name="Normal 12 10 9 2 3" xfId="17632"/>
    <cellStyle name="Normal 12 10 9 3" xfId="8122"/>
    <cellStyle name="Normal 12 10 9 3 2" xfId="20538"/>
    <cellStyle name="Normal 12 10 9 4" xfId="15403"/>
    <cellStyle name="Normal 12 10_Alumina Prices" xfId="1931"/>
    <cellStyle name="Normal 12 11" xfId="1932"/>
    <cellStyle name="Normal 12 11 10" xfId="1933"/>
    <cellStyle name="Normal 12 11 10 2" xfId="5202"/>
    <cellStyle name="Normal 12 11 10 2 2" xfId="11643"/>
    <cellStyle name="Normal 12 11 10 2 2 2" xfId="24031"/>
    <cellStyle name="Normal 12 11 10 2 3" xfId="17634"/>
    <cellStyle name="Normal 12 11 10 3" xfId="8124"/>
    <cellStyle name="Normal 12 11 10 3 2" xfId="20540"/>
    <cellStyle name="Normal 12 11 10 4" xfId="15405"/>
    <cellStyle name="Normal 12 11 11" xfId="1934"/>
    <cellStyle name="Normal 12 11 11 2" xfId="5203"/>
    <cellStyle name="Normal 12 11 11 2 2" xfId="11644"/>
    <cellStyle name="Normal 12 11 11 2 2 2" xfId="24032"/>
    <cellStyle name="Normal 12 11 11 2 3" xfId="17635"/>
    <cellStyle name="Normal 12 11 11 3" xfId="8125"/>
    <cellStyle name="Normal 12 11 11 3 2" xfId="20541"/>
    <cellStyle name="Normal 12 11 11 4" xfId="15406"/>
    <cellStyle name="Normal 12 11 12" xfId="1935"/>
    <cellStyle name="Normal 12 11 12 2" xfId="5204"/>
    <cellStyle name="Normal 12 11 12 2 2" xfId="11645"/>
    <cellStyle name="Normal 12 11 12 2 2 2" xfId="24033"/>
    <cellStyle name="Normal 12 11 12 2 3" xfId="17636"/>
    <cellStyle name="Normal 12 11 12 3" xfId="8126"/>
    <cellStyle name="Normal 12 11 12 3 2" xfId="20542"/>
    <cellStyle name="Normal 12 11 12 4" xfId="15407"/>
    <cellStyle name="Normal 12 11 13" xfId="1936"/>
    <cellStyle name="Normal 12 11 13 2" xfId="5205"/>
    <cellStyle name="Normal 12 11 13 2 2" xfId="11646"/>
    <cellStyle name="Normal 12 11 13 2 2 2" xfId="24034"/>
    <cellStyle name="Normal 12 11 13 2 3" xfId="17637"/>
    <cellStyle name="Normal 12 11 13 3" xfId="8127"/>
    <cellStyle name="Normal 12 11 13 3 2" xfId="20543"/>
    <cellStyle name="Normal 12 11 13 4" xfId="15408"/>
    <cellStyle name="Normal 12 11 14" xfId="5201"/>
    <cellStyle name="Normal 12 11 14 2" xfId="11642"/>
    <cellStyle name="Normal 12 11 14 2 2" xfId="24030"/>
    <cellStyle name="Normal 12 11 14 3" xfId="17633"/>
    <cellStyle name="Normal 12 11 15" xfId="8123"/>
    <cellStyle name="Normal 12 11 15 2" xfId="20539"/>
    <cellStyle name="Normal 12 11 16" xfId="15404"/>
    <cellStyle name="Normal 12 11 2" xfId="1937"/>
    <cellStyle name="Normal 12 11 2 2" xfId="5206"/>
    <cellStyle name="Normal 12 11 2 2 2" xfId="10247"/>
    <cellStyle name="Normal 12 11 2 2 2 2" xfId="22648"/>
    <cellStyle name="Normal 12 11 2 2 3" xfId="17638"/>
    <cellStyle name="Normal 12 11 2 3" xfId="10542"/>
    <cellStyle name="Normal 12 11 2 3 2" xfId="22943"/>
    <cellStyle name="Normal 12 11 2 4" xfId="8128"/>
    <cellStyle name="Normal 12 11 2 4 2" xfId="20544"/>
    <cellStyle name="Normal 12 11 2 5" xfId="15409"/>
    <cellStyle name="Normal 12 11 2_LNG &amp; LPG rework" xfId="30245"/>
    <cellStyle name="Normal 12 11 3" xfId="1938"/>
    <cellStyle name="Normal 12 11 3 2" xfId="5207"/>
    <cellStyle name="Normal 12 11 3 2 2" xfId="10338"/>
    <cellStyle name="Normal 12 11 3 2 2 2" xfId="22739"/>
    <cellStyle name="Normal 12 11 3 2 3" xfId="17639"/>
    <cellStyle name="Normal 12 11 3 3" xfId="10729"/>
    <cellStyle name="Normal 12 11 3 3 2" xfId="23130"/>
    <cellStyle name="Normal 12 11 3 4" xfId="8129"/>
    <cellStyle name="Normal 12 11 3 4 2" xfId="20545"/>
    <cellStyle name="Normal 12 11 3 5" xfId="15410"/>
    <cellStyle name="Normal 12 11 3_LNG &amp; LPG rework" xfId="30246"/>
    <cellStyle name="Normal 12 11 4" xfId="1939"/>
    <cellStyle name="Normal 12 11 4 2" xfId="5208"/>
    <cellStyle name="Normal 12 11 4 2 2" xfId="11647"/>
    <cellStyle name="Normal 12 11 4 2 2 2" xfId="24035"/>
    <cellStyle name="Normal 12 11 4 2 3" xfId="17640"/>
    <cellStyle name="Normal 12 11 4 3" xfId="8130"/>
    <cellStyle name="Normal 12 11 4 3 2" xfId="20546"/>
    <cellStyle name="Normal 12 11 4 4" xfId="15411"/>
    <cellStyle name="Normal 12 11 5" xfId="1940"/>
    <cellStyle name="Normal 12 11 5 2" xfId="5209"/>
    <cellStyle name="Normal 12 11 5 2 2" xfId="11648"/>
    <cellStyle name="Normal 12 11 5 2 2 2" xfId="24036"/>
    <cellStyle name="Normal 12 11 5 2 3" xfId="17641"/>
    <cellStyle name="Normal 12 11 5 3" xfId="8131"/>
    <cellStyle name="Normal 12 11 5 3 2" xfId="20547"/>
    <cellStyle name="Normal 12 11 5 4" xfId="15412"/>
    <cellStyle name="Normal 12 11 6" xfId="1941"/>
    <cellStyle name="Normal 12 11 6 2" xfId="5210"/>
    <cellStyle name="Normal 12 11 6 2 2" xfId="11649"/>
    <cellStyle name="Normal 12 11 6 2 2 2" xfId="24037"/>
    <cellStyle name="Normal 12 11 6 2 3" xfId="17642"/>
    <cellStyle name="Normal 12 11 6 3" xfId="8132"/>
    <cellStyle name="Normal 12 11 6 3 2" xfId="20548"/>
    <cellStyle name="Normal 12 11 6 4" xfId="15413"/>
    <cellStyle name="Normal 12 11 7" xfId="1942"/>
    <cellStyle name="Normal 12 11 7 2" xfId="5211"/>
    <cellStyle name="Normal 12 11 7 2 2" xfId="11650"/>
    <cellStyle name="Normal 12 11 7 2 2 2" xfId="24038"/>
    <cellStyle name="Normal 12 11 7 2 3" xfId="17643"/>
    <cellStyle name="Normal 12 11 7 3" xfId="8133"/>
    <cellStyle name="Normal 12 11 7 3 2" xfId="20549"/>
    <cellStyle name="Normal 12 11 7 4" xfId="15414"/>
    <cellStyle name="Normal 12 11 8" xfId="1943"/>
    <cellStyle name="Normal 12 11 8 2" xfId="5212"/>
    <cellStyle name="Normal 12 11 8 2 2" xfId="11651"/>
    <cellStyle name="Normal 12 11 8 2 2 2" xfId="24039"/>
    <cellStyle name="Normal 12 11 8 2 3" xfId="17644"/>
    <cellStyle name="Normal 12 11 8 3" xfId="8134"/>
    <cellStyle name="Normal 12 11 8 3 2" xfId="20550"/>
    <cellStyle name="Normal 12 11 8 4" xfId="15415"/>
    <cellStyle name="Normal 12 11 9" xfId="1944"/>
    <cellStyle name="Normal 12 11 9 2" xfId="5213"/>
    <cellStyle name="Normal 12 11 9 2 2" xfId="11652"/>
    <cellStyle name="Normal 12 11 9 2 2 2" xfId="24040"/>
    <cellStyle name="Normal 12 11 9 2 3" xfId="17645"/>
    <cellStyle name="Normal 12 11 9 3" xfId="8135"/>
    <cellStyle name="Normal 12 11 9 3 2" xfId="20551"/>
    <cellStyle name="Normal 12 11 9 4" xfId="15416"/>
    <cellStyle name="Normal 12 11_Alumina Prices" xfId="1945"/>
    <cellStyle name="Normal 12 12" xfId="1946"/>
    <cellStyle name="Normal 12 12 10" xfId="1947"/>
    <cellStyle name="Normal 12 12 10 2" xfId="5215"/>
    <cellStyle name="Normal 12 12 10 2 2" xfId="11654"/>
    <cellStyle name="Normal 12 12 10 2 2 2" xfId="24042"/>
    <cellStyle name="Normal 12 12 10 2 3" xfId="17647"/>
    <cellStyle name="Normal 12 12 10 3" xfId="8137"/>
    <cellStyle name="Normal 12 12 10 3 2" xfId="20553"/>
    <cellStyle name="Normal 12 12 10 4" xfId="15418"/>
    <cellStyle name="Normal 12 12 11" xfId="1948"/>
    <cellStyle name="Normal 12 12 11 2" xfId="5216"/>
    <cellStyle name="Normal 12 12 11 2 2" xfId="11655"/>
    <cellStyle name="Normal 12 12 11 2 2 2" xfId="24043"/>
    <cellStyle name="Normal 12 12 11 2 3" xfId="17648"/>
    <cellStyle name="Normal 12 12 11 3" xfId="8138"/>
    <cellStyle name="Normal 12 12 11 3 2" xfId="20554"/>
    <cellStyle name="Normal 12 12 11 4" xfId="15419"/>
    <cellStyle name="Normal 12 12 12" xfId="1949"/>
    <cellStyle name="Normal 12 12 12 2" xfId="5217"/>
    <cellStyle name="Normal 12 12 12 2 2" xfId="11656"/>
    <cellStyle name="Normal 12 12 12 2 2 2" xfId="24044"/>
    <cellStyle name="Normal 12 12 12 2 3" xfId="17649"/>
    <cellStyle name="Normal 12 12 12 3" xfId="8139"/>
    <cellStyle name="Normal 12 12 12 3 2" xfId="20555"/>
    <cellStyle name="Normal 12 12 12 4" xfId="15420"/>
    <cellStyle name="Normal 12 12 13" xfId="1950"/>
    <cellStyle name="Normal 12 12 13 2" xfId="5218"/>
    <cellStyle name="Normal 12 12 13 2 2" xfId="11657"/>
    <cellStyle name="Normal 12 12 13 2 2 2" xfId="24045"/>
    <cellStyle name="Normal 12 12 13 2 3" xfId="17650"/>
    <cellStyle name="Normal 12 12 13 3" xfId="8140"/>
    <cellStyle name="Normal 12 12 13 3 2" xfId="20556"/>
    <cellStyle name="Normal 12 12 13 4" xfId="15421"/>
    <cellStyle name="Normal 12 12 14" xfId="5214"/>
    <cellStyle name="Normal 12 12 14 2" xfId="11653"/>
    <cellStyle name="Normal 12 12 14 2 2" xfId="24041"/>
    <cellStyle name="Normal 12 12 14 3" xfId="17646"/>
    <cellStyle name="Normal 12 12 15" xfId="8136"/>
    <cellStyle name="Normal 12 12 15 2" xfId="20552"/>
    <cellStyle name="Normal 12 12 16" xfId="15417"/>
    <cellStyle name="Normal 12 12 2" xfId="1951"/>
    <cellStyle name="Normal 12 12 2 2" xfId="5219"/>
    <cellStyle name="Normal 12 12 2 2 2" xfId="10252"/>
    <cellStyle name="Normal 12 12 2 2 2 2" xfId="22653"/>
    <cellStyle name="Normal 12 12 2 2 3" xfId="17651"/>
    <cellStyle name="Normal 12 12 2 3" xfId="10547"/>
    <cellStyle name="Normal 12 12 2 3 2" xfId="22948"/>
    <cellStyle name="Normal 12 12 2 4" xfId="8141"/>
    <cellStyle name="Normal 12 12 2 4 2" xfId="20557"/>
    <cellStyle name="Normal 12 12 2 5" xfId="15422"/>
    <cellStyle name="Normal 12 12 2_LNG &amp; LPG rework" xfId="30247"/>
    <cellStyle name="Normal 12 12 3" xfId="1952"/>
    <cellStyle name="Normal 12 12 3 2" xfId="5220"/>
    <cellStyle name="Normal 12 12 3 2 2" xfId="10343"/>
    <cellStyle name="Normal 12 12 3 2 2 2" xfId="22744"/>
    <cellStyle name="Normal 12 12 3 2 3" xfId="17652"/>
    <cellStyle name="Normal 12 12 3 3" xfId="10734"/>
    <cellStyle name="Normal 12 12 3 3 2" xfId="23135"/>
    <cellStyle name="Normal 12 12 3 4" xfId="8142"/>
    <cellStyle name="Normal 12 12 3 4 2" xfId="20558"/>
    <cellStyle name="Normal 12 12 3 5" xfId="15423"/>
    <cellStyle name="Normal 12 12 3_LNG &amp; LPG rework" xfId="30248"/>
    <cellStyle name="Normal 12 12 4" xfId="1953"/>
    <cellStyle name="Normal 12 12 4 2" xfId="5221"/>
    <cellStyle name="Normal 12 12 4 2 2" xfId="11658"/>
    <cellStyle name="Normal 12 12 4 2 2 2" xfId="24046"/>
    <cellStyle name="Normal 12 12 4 2 3" xfId="17653"/>
    <cellStyle name="Normal 12 12 4 3" xfId="8143"/>
    <cellStyle name="Normal 12 12 4 3 2" xfId="20559"/>
    <cellStyle name="Normal 12 12 4 4" xfId="15424"/>
    <cellStyle name="Normal 12 12 5" xfId="1954"/>
    <cellStyle name="Normal 12 12 5 2" xfId="5222"/>
    <cellStyle name="Normal 12 12 5 2 2" xfId="11659"/>
    <cellStyle name="Normal 12 12 5 2 2 2" xfId="24047"/>
    <cellStyle name="Normal 12 12 5 2 3" xfId="17654"/>
    <cellStyle name="Normal 12 12 5 3" xfId="8144"/>
    <cellStyle name="Normal 12 12 5 3 2" xfId="20560"/>
    <cellStyle name="Normal 12 12 5 4" xfId="15425"/>
    <cellStyle name="Normal 12 12 6" xfId="1955"/>
    <cellStyle name="Normal 12 12 6 2" xfId="5223"/>
    <cellStyle name="Normal 12 12 6 2 2" xfId="11660"/>
    <cellStyle name="Normal 12 12 6 2 2 2" xfId="24048"/>
    <cellStyle name="Normal 12 12 6 2 3" xfId="17655"/>
    <cellStyle name="Normal 12 12 6 3" xfId="8145"/>
    <cellStyle name="Normal 12 12 6 3 2" xfId="20561"/>
    <cellStyle name="Normal 12 12 6 4" xfId="15426"/>
    <cellStyle name="Normal 12 12 7" xfId="1956"/>
    <cellStyle name="Normal 12 12 7 2" xfId="5224"/>
    <cellStyle name="Normal 12 12 7 2 2" xfId="11661"/>
    <cellStyle name="Normal 12 12 7 2 2 2" xfId="24049"/>
    <cellStyle name="Normal 12 12 7 2 3" xfId="17656"/>
    <cellStyle name="Normal 12 12 7 3" xfId="8146"/>
    <cellStyle name="Normal 12 12 7 3 2" xfId="20562"/>
    <cellStyle name="Normal 12 12 7 4" xfId="15427"/>
    <cellStyle name="Normal 12 12 8" xfId="1957"/>
    <cellStyle name="Normal 12 12 8 2" xfId="5225"/>
    <cellStyle name="Normal 12 12 8 2 2" xfId="11662"/>
    <cellStyle name="Normal 12 12 8 2 2 2" xfId="24050"/>
    <cellStyle name="Normal 12 12 8 2 3" xfId="17657"/>
    <cellStyle name="Normal 12 12 8 3" xfId="8147"/>
    <cellStyle name="Normal 12 12 8 3 2" xfId="20563"/>
    <cellStyle name="Normal 12 12 8 4" xfId="15428"/>
    <cellStyle name="Normal 12 12 9" xfId="1958"/>
    <cellStyle name="Normal 12 12 9 2" xfId="5226"/>
    <cellStyle name="Normal 12 12 9 2 2" xfId="11663"/>
    <cellStyle name="Normal 12 12 9 2 2 2" xfId="24051"/>
    <cellStyle name="Normal 12 12 9 2 3" xfId="17658"/>
    <cellStyle name="Normal 12 12 9 3" xfId="8148"/>
    <cellStyle name="Normal 12 12 9 3 2" xfId="20564"/>
    <cellStyle name="Normal 12 12 9 4" xfId="15429"/>
    <cellStyle name="Normal 12 12_Alumina Prices" xfId="1959"/>
    <cellStyle name="Normal 12 13" xfId="1960"/>
    <cellStyle name="Normal 12 13 10" xfId="1961"/>
    <cellStyle name="Normal 12 13 10 2" xfId="5228"/>
    <cellStyle name="Normal 12 13 10 2 2" xfId="11665"/>
    <cellStyle name="Normal 12 13 10 2 2 2" xfId="24053"/>
    <cellStyle name="Normal 12 13 10 2 3" xfId="17660"/>
    <cellStyle name="Normal 12 13 10 3" xfId="8150"/>
    <cellStyle name="Normal 12 13 10 3 2" xfId="20566"/>
    <cellStyle name="Normal 12 13 10 4" xfId="15431"/>
    <cellStyle name="Normal 12 13 11" xfId="1962"/>
    <cellStyle name="Normal 12 13 11 2" xfId="5229"/>
    <cellStyle name="Normal 12 13 11 2 2" xfId="11666"/>
    <cellStyle name="Normal 12 13 11 2 2 2" xfId="24054"/>
    <cellStyle name="Normal 12 13 11 2 3" xfId="17661"/>
    <cellStyle name="Normal 12 13 11 3" xfId="8151"/>
    <cellStyle name="Normal 12 13 11 3 2" xfId="20567"/>
    <cellStyle name="Normal 12 13 11 4" xfId="15432"/>
    <cellStyle name="Normal 12 13 12" xfId="1963"/>
    <cellStyle name="Normal 12 13 12 2" xfId="5230"/>
    <cellStyle name="Normal 12 13 12 2 2" xfId="11667"/>
    <cellStyle name="Normal 12 13 12 2 2 2" xfId="24055"/>
    <cellStyle name="Normal 12 13 12 2 3" xfId="17662"/>
    <cellStyle name="Normal 12 13 12 3" xfId="8152"/>
    <cellStyle name="Normal 12 13 12 3 2" xfId="20568"/>
    <cellStyle name="Normal 12 13 12 4" xfId="15433"/>
    <cellStyle name="Normal 12 13 13" xfId="5227"/>
    <cellStyle name="Normal 12 13 13 2" xfId="11664"/>
    <cellStyle name="Normal 12 13 13 2 2" xfId="24052"/>
    <cellStyle name="Normal 12 13 13 3" xfId="17659"/>
    <cellStyle name="Normal 12 13 14" xfId="8149"/>
    <cellStyle name="Normal 12 13 14 2" xfId="20565"/>
    <cellStyle name="Normal 12 13 15" xfId="15430"/>
    <cellStyle name="Normal 12 13 2" xfId="1964"/>
    <cellStyle name="Normal 12 13 2 2" xfId="5231"/>
    <cellStyle name="Normal 12 13 2 2 2" xfId="10256"/>
    <cellStyle name="Normal 12 13 2 2 2 2" xfId="22657"/>
    <cellStyle name="Normal 12 13 2 2 3" xfId="17663"/>
    <cellStyle name="Normal 12 13 2 3" xfId="10551"/>
    <cellStyle name="Normal 12 13 2 3 2" xfId="22952"/>
    <cellStyle name="Normal 12 13 2 4" xfId="8153"/>
    <cellStyle name="Normal 12 13 2 4 2" xfId="20569"/>
    <cellStyle name="Normal 12 13 2 5" xfId="15434"/>
    <cellStyle name="Normal 12 13 2_LNG &amp; LPG rework" xfId="30151"/>
    <cellStyle name="Normal 12 13 3" xfId="1965"/>
    <cellStyle name="Normal 12 13 3 2" xfId="5232"/>
    <cellStyle name="Normal 12 13 3 2 2" xfId="10347"/>
    <cellStyle name="Normal 12 13 3 2 2 2" xfId="22748"/>
    <cellStyle name="Normal 12 13 3 2 3" xfId="17664"/>
    <cellStyle name="Normal 12 13 3 3" xfId="10738"/>
    <cellStyle name="Normal 12 13 3 3 2" xfId="23139"/>
    <cellStyle name="Normal 12 13 3 4" xfId="8154"/>
    <cellStyle name="Normal 12 13 3 4 2" xfId="20570"/>
    <cellStyle name="Normal 12 13 3 5" xfId="15435"/>
    <cellStyle name="Normal 12 13 3_LNG &amp; LPG rework" xfId="30060"/>
    <cellStyle name="Normal 12 13 4" xfId="1966"/>
    <cellStyle name="Normal 12 13 4 2" xfId="5233"/>
    <cellStyle name="Normal 12 13 4 2 2" xfId="11668"/>
    <cellStyle name="Normal 12 13 4 2 2 2" xfId="24056"/>
    <cellStyle name="Normal 12 13 4 2 3" xfId="17665"/>
    <cellStyle name="Normal 12 13 4 3" xfId="8155"/>
    <cellStyle name="Normal 12 13 4 3 2" xfId="20571"/>
    <cellStyle name="Normal 12 13 4 4" xfId="15436"/>
    <cellStyle name="Normal 12 13 5" xfId="1967"/>
    <cellStyle name="Normal 12 13 5 2" xfId="5234"/>
    <cellStyle name="Normal 12 13 5 2 2" xfId="11669"/>
    <cellStyle name="Normal 12 13 5 2 2 2" xfId="24057"/>
    <cellStyle name="Normal 12 13 5 2 3" xfId="17666"/>
    <cellStyle name="Normal 12 13 5 3" xfId="8156"/>
    <cellStyle name="Normal 12 13 5 3 2" xfId="20572"/>
    <cellStyle name="Normal 12 13 5 4" xfId="15437"/>
    <cellStyle name="Normal 12 13 6" xfId="1968"/>
    <cellStyle name="Normal 12 13 6 2" xfId="5235"/>
    <cellStyle name="Normal 12 13 6 2 2" xfId="11670"/>
    <cellStyle name="Normal 12 13 6 2 2 2" xfId="24058"/>
    <cellStyle name="Normal 12 13 6 2 3" xfId="17667"/>
    <cellStyle name="Normal 12 13 6 3" xfId="8157"/>
    <cellStyle name="Normal 12 13 6 3 2" xfId="20573"/>
    <cellStyle name="Normal 12 13 6 4" xfId="15438"/>
    <cellStyle name="Normal 12 13 7" xfId="1969"/>
    <cellStyle name="Normal 12 13 7 2" xfId="5236"/>
    <cellStyle name="Normal 12 13 7 2 2" xfId="11671"/>
    <cellStyle name="Normal 12 13 7 2 2 2" xfId="24059"/>
    <cellStyle name="Normal 12 13 7 2 3" xfId="17668"/>
    <cellStyle name="Normal 12 13 7 3" xfId="8158"/>
    <cellStyle name="Normal 12 13 7 3 2" xfId="20574"/>
    <cellStyle name="Normal 12 13 7 4" xfId="15439"/>
    <cellStyle name="Normal 12 13 8" xfId="1970"/>
    <cellStyle name="Normal 12 13 8 2" xfId="5237"/>
    <cellStyle name="Normal 12 13 8 2 2" xfId="11672"/>
    <cellStyle name="Normal 12 13 8 2 2 2" xfId="24060"/>
    <cellStyle name="Normal 12 13 8 2 3" xfId="17669"/>
    <cellStyle name="Normal 12 13 8 3" xfId="8159"/>
    <cellStyle name="Normal 12 13 8 3 2" xfId="20575"/>
    <cellStyle name="Normal 12 13 8 4" xfId="15440"/>
    <cellStyle name="Normal 12 13 9" xfId="1971"/>
    <cellStyle name="Normal 12 13 9 2" xfId="5238"/>
    <cellStyle name="Normal 12 13 9 2 2" xfId="11673"/>
    <cellStyle name="Normal 12 13 9 2 2 2" xfId="24061"/>
    <cellStyle name="Normal 12 13 9 2 3" xfId="17670"/>
    <cellStyle name="Normal 12 13 9 3" xfId="8160"/>
    <cellStyle name="Normal 12 13 9 3 2" xfId="20576"/>
    <cellStyle name="Normal 12 13 9 4" xfId="15441"/>
    <cellStyle name="Normal 12 13_Alumina Prices" xfId="1972"/>
    <cellStyle name="Normal 12 14" xfId="1973"/>
    <cellStyle name="Normal 12 14 10" xfId="1974"/>
    <cellStyle name="Normal 12 14 10 2" xfId="5240"/>
    <cellStyle name="Normal 12 14 10 2 2" xfId="11675"/>
    <cellStyle name="Normal 12 14 10 2 2 2" xfId="24063"/>
    <cellStyle name="Normal 12 14 10 2 3" xfId="17672"/>
    <cellStyle name="Normal 12 14 10 3" xfId="8162"/>
    <cellStyle name="Normal 12 14 10 3 2" xfId="20578"/>
    <cellStyle name="Normal 12 14 10 4" xfId="15443"/>
    <cellStyle name="Normal 12 14 11" xfId="1975"/>
    <cellStyle name="Normal 12 14 11 2" xfId="5241"/>
    <cellStyle name="Normal 12 14 11 2 2" xfId="11676"/>
    <cellStyle name="Normal 12 14 11 2 2 2" xfId="24064"/>
    <cellStyle name="Normal 12 14 11 2 3" xfId="17673"/>
    <cellStyle name="Normal 12 14 11 3" xfId="8163"/>
    <cellStyle name="Normal 12 14 11 3 2" xfId="20579"/>
    <cellStyle name="Normal 12 14 11 4" xfId="15444"/>
    <cellStyle name="Normal 12 14 12" xfId="1976"/>
    <cellStyle name="Normal 12 14 12 2" xfId="5242"/>
    <cellStyle name="Normal 12 14 12 2 2" xfId="11677"/>
    <cellStyle name="Normal 12 14 12 2 2 2" xfId="24065"/>
    <cellStyle name="Normal 12 14 12 2 3" xfId="17674"/>
    <cellStyle name="Normal 12 14 12 3" xfId="8164"/>
    <cellStyle name="Normal 12 14 12 3 2" xfId="20580"/>
    <cellStyle name="Normal 12 14 12 4" xfId="15445"/>
    <cellStyle name="Normal 12 14 13" xfId="5239"/>
    <cellStyle name="Normal 12 14 13 2" xfId="11674"/>
    <cellStyle name="Normal 12 14 13 2 2" xfId="24062"/>
    <cellStyle name="Normal 12 14 13 3" xfId="17671"/>
    <cellStyle name="Normal 12 14 14" xfId="8161"/>
    <cellStyle name="Normal 12 14 14 2" xfId="20577"/>
    <cellStyle name="Normal 12 14 15" xfId="15442"/>
    <cellStyle name="Normal 12 14 2" xfId="1977"/>
    <cellStyle name="Normal 12 14 2 2" xfId="5243"/>
    <cellStyle name="Normal 12 14 2 2 2" xfId="10260"/>
    <cellStyle name="Normal 12 14 2 2 2 2" xfId="22661"/>
    <cellStyle name="Normal 12 14 2 2 3" xfId="17675"/>
    <cellStyle name="Normal 12 14 2 3" xfId="10555"/>
    <cellStyle name="Normal 12 14 2 3 2" xfId="22956"/>
    <cellStyle name="Normal 12 14 2 4" xfId="8165"/>
    <cellStyle name="Normal 12 14 2 4 2" xfId="20581"/>
    <cellStyle name="Normal 12 14 2 5" xfId="15446"/>
    <cellStyle name="Normal 12 14 2_LNG &amp; LPG rework" xfId="30382"/>
    <cellStyle name="Normal 12 14 3" xfId="1978"/>
    <cellStyle name="Normal 12 14 3 2" xfId="5244"/>
    <cellStyle name="Normal 12 14 3 2 2" xfId="10351"/>
    <cellStyle name="Normal 12 14 3 2 2 2" xfId="22752"/>
    <cellStyle name="Normal 12 14 3 2 3" xfId="17676"/>
    <cellStyle name="Normal 12 14 3 3" xfId="10742"/>
    <cellStyle name="Normal 12 14 3 3 2" xfId="23143"/>
    <cellStyle name="Normal 12 14 3 4" xfId="8166"/>
    <cellStyle name="Normal 12 14 3 4 2" xfId="20582"/>
    <cellStyle name="Normal 12 14 3 5" xfId="15447"/>
    <cellStyle name="Normal 12 14 3_LNG &amp; LPG rework" xfId="30188"/>
    <cellStyle name="Normal 12 14 4" xfId="1979"/>
    <cellStyle name="Normal 12 14 4 2" xfId="5245"/>
    <cellStyle name="Normal 12 14 4 2 2" xfId="11678"/>
    <cellStyle name="Normal 12 14 4 2 2 2" xfId="24066"/>
    <cellStyle name="Normal 12 14 4 2 3" xfId="17677"/>
    <cellStyle name="Normal 12 14 4 3" xfId="8167"/>
    <cellStyle name="Normal 12 14 4 3 2" xfId="20583"/>
    <cellStyle name="Normal 12 14 4 4" xfId="15448"/>
    <cellStyle name="Normal 12 14 5" xfId="1980"/>
    <cellStyle name="Normal 12 14 5 2" xfId="5246"/>
    <cellStyle name="Normal 12 14 5 2 2" xfId="11679"/>
    <cellStyle name="Normal 12 14 5 2 2 2" xfId="24067"/>
    <cellStyle name="Normal 12 14 5 2 3" xfId="17678"/>
    <cellStyle name="Normal 12 14 5 3" xfId="8168"/>
    <cellStyle name="Normal 12 14 5 3 2" xfId="20584"/>
    <cellStyle name="Normal 12 14 5 4" xfId="15449"/>
    <cellStyle name="Normal 12 14 6" xfId="1981"/>
    <cellStyle name="Normal 12 14 6 2" xfId="5247"/>
    <cellStyle name="Normal 12 14 6 2 2" xfId="11680"/>
    <cellStyle name="Normal 12 14 6 2 2 2" xfId="24068"/>
    <cellStyle name="Normal 12 14 6 2 3" xfId="17679"/>
    <cellStyle name="Normal 12 14 6 3" xfId="8169"/>
    <cellStyle name="Normal 12 14 6 3 2" xfId="20585"/>
    <cellStyle name="Normal 12 14 6 4" xfId="15450"/>
    <cellStyle name="Normal 12 14 7" xfId="1982"/>
    <cellStyle name="Normal 12 14 7 2" xfId="5248"/>
    <cellStyle name="Normal 12 14 7 2 2" xfId="11681"/>
    <cellStyle name="Normal 12 14 7 2 2 2" xfId="24069"/>
    <cellStyle name="Normal 12 14 7 2 3" xfId="17680"/>
    <cellStyle name="Normal 12 14 7 3" xfId="8170"/>
    <cellStyle name="Normal 12 14 7 3 2" xfId="20586"/>
    <cellStyle name="Normal 12 14 7 4" xfId="15451"/>
    <cellStyle name="Normal 12 14 8" xfId="1983"/>
    <cellStyle name="Normal 12 14 8 2" xfId="5249"/>
    <cellStyle name="Normal 12 14 8 2 2" xfId="11682"/>
    <cellStyle name="Normal 12 14 8 2 2 2" xfId="24070"/>
    <cellStyle name="Normal 12 14 8 2 3" xfId="17681"/>
    <cellStyle name="Normal 12 14 8 3" xfId="8171"/>
    <cellStyle name="Normal 12 14 8 3 2" xfId="20587"/>
    <cellStyle name="Normal 12 14 8 4" xfId="15452"/>
    <cellStyle name="Normal 12 14 9" xfId="1984"/>
    <cellStyle name="Normal 12 14 9 2" xfId="5250"/>
    <cellStyle name="Normal 12 14 9 2 2" xfId="11683"/>
    <cellStyle name="Normal 12 14 9 2 2 2" xfId="24071"/>
    <cellStyle name="Normal 12 14 9 2 3" xfId="17682"/>
    <cellStyle name="Normal 12 14 9 3" xfId="8172"/>
    <cellStyle name="Normal 12 14 9 3 2" xfId="20588"/>
    <cellStyle name="Normal 12 14 9 4" xfId="15453"/>
    <cellStyle name="Normal 12 14_Alumina Prices" xfId="1985"/>
    <cellStyle name="Normal 12 15" xfId="1986"/>
    <cellStyle name="Normal 12 15 10" xfId="1987"/>
    <cellStyle name="Normal 12 15 10 2" xfId="5251"/>
    <cellStyle name="Normal 12 15 10 2 2" xfId="11684"/>
    <cellStyle name="Normal 12 15 10 2 2 2" xfId="24072"/>
    <cellStyle name="Normal 12 15 10 2 3" xfId="17683"/>
    <cellStyle name="Normal 12 15 10 3" xfId="8173"/>
    <cellStyle name="Normal 12 15 10 3 2" xfId="20589"/>
    <cellStyle name="Normal 12 15 10 4" xfId="15454"/>
    <cellStyle name="Normal 12 15 11" xfId="1988"/>
    <cellStyle name="Normal 12 15 11 2" xfId="5252"/>
    <cellStyle name="Normal 12 15 11 2 2" xfId="11685"/>
    <cellStyle name="Normal 12 15 11 2 2 2" xfId="24073"/>
    <cellStyle name="Normal 12 15 11 2 3" xfId="17684"/>
    <cellStyle name="Normal 12 15 11 3" xfId="8174"/>
    <cellStyle name="Normal 12 15 11 3 2" xfId="20590"/>
    <cellStyle name="Normal 12 15 11 4" xfId="15455"/>
    <cellStyle name="Normal 12 15 12" xfId="3652"/>
    <cellStyle name="Normal 12 15 12 2" xfId="28353"/>
    <cellStyle name="Normal 12 15 12 3" xfId="27677"/>
    <cellStyle name="Normal 12 15 13" xfId="28190"/>
    <cellStyle name="Normal 12 15 14" xfId="27515"/>
    <cellStyle name="Normal 12 15 2" xfId="1989"/>
    <cellStyle name="Normal 12 15 2 2" xfId="5253"/>
    <cellStyle name="Normal 12 15 2 2 2" xfId="10264"/>
    <cellStyle name="Normal 12 15 2 2 2 2" xfId="22665"/>
    <cellStyle name="Normal 12 15 2 2 3" xfId="17685"/>
    <cellStyle name="Normal 12 15 2 3" xfId="10559"/>
    <cellStyle name="Normal 12 15 2 3 2" xfId="22960"/>
    <cellStyle name="Normal 12 15 2 4" xfId="8175"/>
    <cellStyle name="Normal 12 15 2 4 2" xfId="20591"/>
    <cellStyle name="Normal 12 15 2 5" xfId="15456"/>
    <cellStyle name="Normal 12 15 2_LNG &amp; LPG rework" xfId="30249"/>
    <cellStyle name="Normal 12 15 3" xfId="1990"/>
    <cellStyle name="Normal 12 15 3 2" xfId="5254"/>
    <cellStyle name="Normal 12 15 3 2 2" xfId="10355"/>
    <cellStyle name="Normal 12 15 3 2 2 2" xfId="22756"/>
    <cellStyle name="Normal 12 15 3 2 3" xfId="17686"/>
    <cellStyle name="Normal 12 15 3 3" xfId="10746"/>
    <cellStyle name="Normal 12 15 3 3 2" xfId="23147"/>
    <cellStyle name="Normal 12 15 3 4" xfId="8176"/>
    <cellStyle name="Normal 12 15 3 4 2" xfId="20592"/>
    <cellStyle name="Normal 12 15 3 5" xfId="15457"/>
    <cellStyle name="Normal 12 15 3_LNG &amp; LPG rework" xfId="30150"/>
    <cellStyle name="Normal 12 15 4" xfId="1991"/>
    <cellStyle name="Normal 12 15 4 2" xfId="5255"/>
    <cellStyle name="Normal 12 15 4 2 2" xfId="11686"/>
    <cellStyle name="Normal 12 15 4 2 2 2" xfId="24074"/>
    <cellStyle name="Normal 12 15 4 2 3" xfId="17687"/>
    <cellStyle name="Normal 12 15 4 3" xfId="8177"/>
    <cellStyle name="Normal 12 15 4 3 2" xfId="20593"/>
    <cellStyle name="Normal 12 15 4 4" xfId="15458"/>
    <cellStyle name="Normal 12 15 5" xfId="1992"/>
    <cellStyle name="Normal 12 15 5 2" xfId="5256"/>
    <cellStyle name="Normal 12 15 5 2 2" xfId="11687"/>
    <cellStyle name="Normal 12 15 5 2 2 2" xfId="24075"/>
    <cellStyle name="Normal 12 15 5 2 3" xfId="17688"/>
    <cellStyle name="Normal 12 15 5 3" xfId="8178"/>
    <cellStyle name="Normal 12 15 5 3 2" xfId="20594"/>
    <cellStyle name="Normal 12 15 5 4" xfId="15459"/>
    <cellStyle name="Normal 12 15 6" xfId="1993"/>
    <cellStyle name="Normal 12 15 6 2" xfId="5257"/>
    <cellStyle name="Normal 12 15 6 2 2" xfId="11688"/>
    <cellStyle name="Normal 12 15 6 2 2 2" xfId="24076"/>
    <cellStyle name="Normal 12 15 6 2 3" xfId="17689"/>
    <cellStyle name="Normal 12 15 6 3" xfId="8179"/>
    <cellStyle name="Normal 12 15 6 3 2" xfId="20595"/>
    <cellStyle name="Normal 12 15 6 4" xfId="15460"/>
    <cellStyle name="Normal 12 15 7" xfId="1994"/>
    <cellStyle name="Normal 12 15 7 2" xfId="5258"/>
    <cellStyle name="Normal 12 15 7 2 2" xfId="11689"/>
    <cellStyle name="Normal 12 15 7 2 2 2" xfId="24077"/>
    <cellStyle name="Normal 12 15 7 2 3" xfId="17690"/>
    <cellStyle name="Normal 12 15 7 3" xfId="8180"/>
    <cellStyle name="Normal 12 15 7 3 2" xfId="20596"/>
    <cellStyle name="Normal 12 15 7 4" xfId="15461"/>
    <cellStyle name="Normal 12 15 8" xfId="1995"/>
    <cellStyle name="Normal 12 15 8 2" xfId="5259"/>
    <cellStyle name="Normal 12 15 8 2 2" xfId="11690"/>
    <cellStyle name="Normal 12 15 8 2 2 2" xfId="24078"/>
    <cellStyle name="Normal 12 15 8 2 3" xfId="17691"/>
    <cellStyle name="Normal 12 15 8 3" xfId="8181"/>
    <cellStyle name="Normal 12 15 8 3 2" xfId="20597"/>
    <cellStyle name="Normal 12 15 8 4" xfId="15462"/>
    <cellStyle name="Normal 12 15 9" xfId="1996"/>
    <cellStyle name="Normal 12 15 9 2" xfId="5260"/>
    <cellStyle name="Normal 12 15 9 2 2" xfId="11691"/>
    <cellStyle name="Normal 12 15 9 2 2 2" xfId="24079"/>
    <cellStyle name="Normal 12 15 9 2 3" xfId="17692"/>
    <cellStyle name="Normal 12 15 9 3" xfId="8182"/>
    <cellStyle name="Normal 12 15 9 3 2" xfId="20598"/>
    <cellStyle name="Normal 12 15 9 4" xfId="15463"/>
    <cellStyle name="Normal 12 15_Alumina Prices" xfId="1997"/>
    <cellStyle name="Normal 12 16" xfId="1998"/>
    <cellStyle name="Normal 12 16 10" xfId="1999"/>
    <cellStyle name="Normal 12 16 10 2" xfId="5262"/>
    <cellStyle name="Normal 12 16 10 2 2" xfId="11693"/>
    <cellStyle name="Normal 12 16 10 2 2 2" xfId="24081"/>
    <cellStyle name="Normal 12 16 10 2 3" xfId="17694"/>
    <cellStyle name="Normal 12 16 10 3" xfId="8184"/>
    <cellStyle name="Normal 12 16 10 3 2" xfId="20600"/>
    <cellStyle name="Normal 12 16 10 4" xfId="15465"/>
    <cellStyle name="Normal 12 16 11" xfId="5261"/>
    <cellStyle name="Normal 12 16 11 2" xfId="11692"/>
    <cellStyle name="Normal 12 16 11 2 2" xfId="24080"/>
    <cellStyle name="Normal 12 16 11 3" xfId="17693"/>
    <cellStyle name="Normal 12 16 12" xfId="8183"/>
    <cellStyle name="Normal 12 16 12 2" xfId="20599"/>
    <cellStyle name="Normal 12 16 13" xfId="15464"/>
    <cellStyle name="Normal 12 16 2" xfId="2000"/>
    <cellStyle name="Normal 12 16 2 2" xfId="5263"/>
    <cellStyle name="Normal 12 16 2 2 2" xfId="10268"/>
    <cellStyle name="Normal 12 16 2 2 2 2" xfId="22669"/>
    <cellStyle name="Normal 12 16 2 2 3" xfId="17695"/>
    <cellStyle name="Normal 12 16 2 3" xfId="10563"/>
    <cellStyle name="Normal 12 16 2 3 2" xfId="22964"/>
    <cellStyle name="Normal 12 16 2 4" xfId="8185"/>
    <cellStyle name="Normal 12 16 2 4 2" xfId="20601"/>
    <cellStyle name="Normal 12 16 2 5" xfId="15466"/>
    <cellStyle name="Normal 12 16 2_LNG &amp; LPG rework" xfId="30149"/>
    <cellStyle name="Normal 12 16 3" xfId="2001"/>
    <cellStyle name="Normal 12 16 3 2" xfId="5264"/>
    <cellStyle name="Normal 12 16 3 2 2" xfId="10359"/>
    <cellStyle name="Normal 12 16 3 2 2 2" xfId="22760"/>
    <cellStyle name="Normal 12 16 3 2 3" xfId="17696"/>
    <cellStyle name="Normal 12 16 3 3" xfId="10750"/>
    <cellStyle name="Normal 12 16 3 3 2" xfId="23151"/>
    <cellStyle name="Normal 12 16 3 4" xfId="8186"/>
    <cellStyle name="Normal 12 16 3 4 2" xfId="20602"/>
    <cellStyle name="Normal 12 16 3 5" xfId="15467"/>
    <cellStyle name="Normal 12 16 3_LNG &amp; LPG rework" xfId="30250"/>
    <cellStyle name="Normal 12 16 4" xfId="2002"/>
    <cellStyle name="Normal 12 16 4 2" xfId="5265"/>
    <cellStyle name="Normal 12 16 4 2 2" xfId="11694"/>
    <cellStyle name="Normal 12 16 4 2 2 2" xfId="24082"/>
    <cellStyle name="Normal 12 16 4 2 3" xfId="17697"/>
    <cellStyle name="Normal 12 16 4 3" xfId="8187"/>
    <cellStyle name="Normal 12 16 4 3 2" xfId="20603"/>
    <cellStyle name="Normal 12 16 4 4" xfId="15468"/>
    <cellStyle name="Normal 12 16 5" xfId="2003"/>
    <cellStyle name="Normal 12 16 5 2" xfId="5266"/>
    <cellStyle name="Normal 12 16 5 2 2" xfId="11695"/>
    <cellStyle name="Normal 12 16 5 2 2 2" xfId="24083"/>
    <cellStyle name="Normal 12 16 5 2 3" xfId="17698"/>
    <cellStyle name="Normal 12 16 5 3" xfId="8188"/>
    <cellStyle name="Normal 12 16 5 3 2" xfId="20604"/>
    <cellStyle name="Normal 12 16 5 4" xfId="15469"/>
    <cellStyle name="Normal 12 16 6" xfId="2004"/>
    <cellStyle name="Normal 12 16 6 2" xfId="5267"/>
    <cellStyle name="Normal 12 16 6 2 2" xfId="11696"/>
    <cellStyle name="Normal 12 16 6 2 2 2" xfId="24084"/>
    <cellStyle name="Normal 12 16 6 2 3" xfId="17699"/>
    <cellStyle name="Normal 12 16 6 3" xfId="8189"/>
    <cellStyle name="Normal 12 16 6 3 2" xfId="20605"/>
    <cellStyle name="Normal 12 16 6 4" xfId="15470"/>
    <cellStyle name="Normal 12 16 7" xfId="2005"/>
    <cellStyle name="Normal 12 16 7 2" xfId="5268"/>
    <cellStyle name="Normal 12 16 7 2 2" xfId="11697"/>
    <cellStyle name="Normal 12 16 7 2 2 2" xfId="24085"/>
    <cellStyle name="Normal 12 16 7 2 3" xfId="17700"/>
    <cellStyle name="Normal 12 16 7 3" xfId="8190"/>
    <cellStyle name="Normal 12 16 7 3 2" xfId="20606"/>
    <cellStyle name="Normal 12 16 7 4" xfId="15471"/>
    <cellStyle name="Normal 12 16 8" xfId="2006"/>
    <cellStyle name="Normal 12 16 8 2" xfId="5269"/>
    <cellStyle name="Normal 12 16 8 2 2" xfId="11698"/>
    <cellStyle name="Normal 12 16 8 2 2 2" xfId="24086"/>
    <cellStyle name="Normal 12 16 8 2 3" xfId="17701"/>
    <cellStyle name="Normal 12 16 8 3" xfId="8191"/>
    <cellStyle name="Normal 12 16 8 3 2" xfId="20607"/>
    <cellStyle name="Normal 12 16 8 4" xfId="15472"/>
    <cellStyle name="Normal 12 16 9" xfId="2007"/>
    <cellStyle name="Normal 12 16 9 2" xfId="5270"/>
    <cellStyle name="Normal 12 16 9 2 2" xfId="11699"/>
    <cellStyle name="Normal 12 16 9 2 2 2" xfId="24087"/>
    <cellStyle name="Normal 12 16 9 2 3" xfId="17702"/>
    <cellStyle name="Normal 12 16 9 3" xfId="8192"/>
    <cellStyle name="Normal 12 16 9 3 2" xfId="20608"/>
    <cellStyle name="Normal 12 16 9 4" xfId="15473"/>
    <cellStyle name="Normal 12 16_Alumina Prices" xfId="2008"/>
    <cellStyle name="Normal 12 17" xfId="2009"/>
    <cellStyle name="Normal 12 17 10" xfId="5271"/>
    <cellStyle name="Normal 12 17 10 2" xfId="11700"/>
    <cellStyle name="Normal 12 17 10 2 2" xfId="24088"/>
    <cellStyle name="Normal 12 17 10 3" xfId="17703"/>
    <cellStyle name="Normal 12 17 11" xfId="8193"/>
    <cellStyle name="Normal 12 17 11 2" xfId="20609"/>
    <cellStyle name="Normal 12 17 12" xfId="15474"/>
    <cellStyle name="Normal 12 17 2" xfId="2010"/>
    <cellStyle name="Normal 12 17 2 2" xfId="5272"/>
    <cellStyle name="Normal 12 17 2 2 2" xfId="10276"/>
    <cellStyle name="Normal 12 17 2 2 2 2" xfId="22677"/>
    <cellStyle name="Normal 12 17 2 2 3" xfId="17704"/>
    <cellStyle name="Normal 12 17 2 3" xfId="10571"/>
    <cellStyle name="Normal 12 17 2 3 2" xfId="22972"/>
    <cellStyle name="Normal 12 17 2 4" xfId="8194"/>
    <cellStyle name="Normal 12 17 2 4 2" xfId="20610"/>
    <cellStyle name="Normal 12 17 2 5" xfId="15475"/>
    <cellStyle name="Normal 12 17 2_LNG &amp; LPG rework" xfId="30251"/>
    <cellStyle name="Normal 12 17 3" xfId="2011"/>
    <cellStyle name="Normal 12 17 3 2" xfId="5273"/>
    <cellStyle name="Normal 12 17 3 2 2" xfId="10367"/>
    <cellStyle name="Normal 12 17 3 2 2 2" xfId="22768"/>
    <cellStyle name="Normal 12 17 3 2 3" xfId="17705"/>
    <cellStyle name="Normal 12 17 3 3" xfId="10758"/>
    <cellStyle name="Normal 12 17 3 3 2" xfId="23159"/>
    <cellStyle name="Normal 12 17 3 4" xfId="8195"/>
    <cellStyle name="Normal 12 17 3 4 2" xfId="20611"/>
    <cellStyle name="Normal 12 17 3 5" xfId="15476"/>
    <cellStyle name="Normal 12 17 3_LNG &amp; LPG rework" xfId="30252"/>
    <cellStyle name="Normal 12 17 4" xfId="2012"/>
    <cellStyle name="Normal 12 17 4 2" xfId="5274"/>
    <cellStyle name="Normal 12 17 4 2 2" xfId="11701"/>
    <cellStyle name="Normal 12 17 4 2 2 2" xfId="24089"/>
    <cellStyle name="Normal 12 17 4 2 3" xfId="17706"/>
    <cellStyle name="Normal 12 17 4 3" xfId="8196"/>
    <cellStyle name="Normal 12 17 4 3 2" xfId="20612"/>
    <cellStyle name="Normal 12 17 4 4" xfId="15477"/>
    <cellStyle name="Normal 12 17 5" xfId="2013"/>
    <cellStyle name="Normal 12 17 5 2" xfId="5275"/>
    <cellStyle name="Normal 12 17 5 2 2" xfId="11702"/>
    <cellStyle name="Normal 12 17 5 2 2 2" xfId="24090"/>
    <cellStyle name="Normal 12 17 5 2 3" xfId="17707"/>
    <cellStyle name="Normal 12 17 5 3" xfId="8197"/>
    <cellStyle name="Normal 12 17 5 3 2" xfId="20613"/>
    <cellStyle name="Normal 12 17 5 4" xfId="15478"/>
    <cellStyle name="Normal 12 17 6" xfId="2014"/>
    <cellStyle name="Normal 12 17 6 2" xfId="5276"/>
    <cellStyle name="Normal 12 17 6 2 2" xfId="11703"/>
    <cellStyle name="Normal 12 17 6 2 2 2" xfId="24091"/>
    <cellStyle name="Normal 12 17 6 2 3" xfId="17708"/>
    <cellStyle name="Normal 12 17 6 3" xfId="8198"/>
    <cellStyle name="Normal 12 17 6 3 2" xfId="20614"/>
    <cellStyle name="Normal 12 17 6 4" xfId="15479"/>
    <cellStyle name="Normal 12 17 7" xfId="2015"/>
    <cellStyle name="Normal 12 17 7 2" xfId="5277"/>
    <cellStyle name="Normal 12 17 7 2 2" xfId="11704"/>
    <cellStyle name="Normal 12 17 7 2 2 2" xfId="24092"/>
    <cellStyle name="Normal 12 17 7 2 3" xfId="17709"/>
    <cellStyle name="Normal 12 17 7 3" xfId="8199"/>
    <cellStyle name="Normal 12 17 7 3 2" xfId="20615"/>
    <cellStyle name="Normal 12 17 7 4" xfId="15480"/>
    <cellStyle name="Normal 12 17 8" xfId="2016"/>
    <cellStyle name="Normal 12 17 8 2" xfId="5278"/>
    <cellStyle name="Normal 12 17 8 2 2" xfId="11705"/>
    <cellStyle name="Normal 12 17 8 2 2 2" xfId="24093"/>
    <cellStyle name="Normal 12 17 8 2 3" xfId="17710"/>
    <cellStyle name="Normal 12 17 8 3" xfId="8200"/>
    <cellStyle name="Normal 12 17 8 3 2" xfId="20616"/>
    <cellStyle name="Normal 12 17 8 4" xfId="15481"/>
    <cellStyle name="Normal 12 17 9" xfId="2017"/>
    <cellStyle name="Normal 12 17 9 2" xfId="5279"/>
    <cellStyle name="Normal 12 17 9 2 2" xfId="11706"/>
    <cellStyle name="Normal 12 17 9 2 2 2" xfId="24094"/>
    <cellStyle name="Normal 12 17 9 2 3" xfId="17711"/>
    <cellStyle name="Normal 12 17 9 3" xfId="8201"/>
    <cellStyle name="Normal 12 17 9 3 2" xfId="20617"/>
    <cellStyle name="Normal 12 17 9 4" xfId="15482"/>
    <cellStyle name="Normal 12 17_Alumina Prices" xfId="2018"/>
    <cellStyle name="Normal 12 18" xfId="2019"/>
    <cellStyle name="Normal 12 18 2" xfId="2020"/>
    <cellStyle name="Normal 12 18 2 2" xfId="5280"/>
    <cellStyle name="Normal 12 18 2 2 2" xfId="10281"/>
    <cellStyle name="Normal 12 18 2 2 2 2" xfId="22682"/>
    <cellStyle name="Normal 12 18 2 2 3" xfId="17712"/>
    <cellStyle name="Normal 12 18 2 3" xfId="10576"/>
    <cellStyle name="Normal 12 18 2 3 2" xfId="22977"/>
    <cellStyle name="Normal 12 18 2 4" xfId="8202"/>
    <cellStyle name="Normal 12 18 2 4 2" xfId="20618"/>
    <cellStyle name="Normal 12 18 2 5" xfId="15483"/>
    <cellStyle name="Normal 12 18 2_LNG &amp; LPG rework" xfId="30253"/>
    <cellStyle name="Normal 12 18 3" xfId="2021"/>
    <cellStyle name="Normal 12 18 3 2" xfId="5281"/>
    <cellStyle name="Normal 12 18 3 2 2" xfId="10372"/>
    <cellStyle name="Normal 12 18 3 2 2 2" xfId="22773"/>
    <cellStyle name="Normal 12 18 3 2 3" xfId="17713"/>
    <cellStyle name="Normal 12 18 3 3" xfId="10763"/>
    <cellStyle name="Normal 12 18 3 3 2" xfId="23164"/>
    <cellStyle name="Normal 12 18 3 4" xfId="8203"/>
    <cellStyle name="Normal 12 18 3 4 2" xfId="20619"/>
    <cellStyle name="Normal 12 18 3 5" xfId="15484"/>
    <cellStyle name="Normal 12 18 3_LNG &amp; LPG rework" xfId="30254"/>
    <cellStyle name="Normal 12 18 4" xfId="2022"/>
    <cellStyle name="Normal 12 18 4 2" xfId="5282"/>
    <cellStyle name="Normal 12 18 4 2 2" xfId="11707"/>
    <cellStyle name="Normal 12 18 4 2 2 2" xfId="24095"/>
    <cellStyle name="Normal 12 18 4 2 3" xfId="17714"/>
    <cellStyle name="Normal 12 18 4 3" xfId="8204"/>
    <cellStyle name="Normal 12 18 4 3 2" xfId="20620"/>
    <cellStyle name="Normal 12 18 4 4" xfId="15485"/>
    <cellStyle name="Normal 12 18 5" xfId="2023"/>
    <cellStyle name="Normal 12 18 5 2" xfId="5283"/>
    <cellStyle name="Normal 12 18 5 2 2" xfId="11708"/>
    <cellStyle name="Normal 12 18 5 2 2 2" xfId="24096"/>
    <cellStyle name="Normal 12 18 5 2 3" xfId="17715"/>
    <cellStyle name="Normal 12 18 5 3" xfId="8205"/>
    <cellStyle name="Normal 12 18 5 3 2" xfId="20621"/>
    <cellStyle name="Normal 12 18 5 4" xfId="15486"/>
    <cellStyle name="Normal 12 18 6" xfId="2024"/>
    <cellStyle name="Normal 12 18 6 2" xfId="5284"/>
    <cellStyle name="Normal 12 18 6 2 2" xfId="11709"/>
    <cellStyle name="Normal 12 18 6 2 2 2" xfId="24097"/>
    <cellStyle name="Normal 12 18 6 2 3" xfId="17716"/>
    <cellStyle name="Normal 12 18 6 3" xfId="8206"/>
    <cellStyle name="Normal 12 18 6 3 2" xfId="20622"/>
    <cellStyle name="Normal 12 18 6 4" xfId="15487"/>
    <cellStyle name="Normal 12 18 7" xfId="2025"/>
    <cellStyle name="Normal 12 18 7 2" xfId="5285"/>
    <cellStyle name="Normal 12 18 7 2 2" xfId="11710"/>
    <cellStyle name="Normal 12 18 7 2 2 2" xfId="24098"/>
    <cellStyle name="Normal 12 18 7 2 3" xfId="17717"/>
    <cellStyle name="Normal 12 18 7 3" xfId="8207"/>
    <cellStyle name="Normal 12 18 7 3 2" xfId="20623"/>
    <cellStyle name="Normal 12 18 7 4" xfId="15488"/>
    <cellStyle name="Normal 12 18 8" xfId="2026"/>
    <cellStyle name="Normal 12 18 8 2" xfId="5286"/>
    <cellStyle name="Normal 12 18 8 2 2" xfId="11711"/>
    <cellStyle name="Normal 12 18 8 2 2 2" xfId="24099"/>
    <cellStyle name="Normal 12 18 8 2 3" xfId="17718"/>
    <cellStyle name="Normal 12 18 8 3" xfId="8208"/>
    <cellStyle name="Normal 12 18 8 3 2" xfId="20624"/>
    <cellStyle name="Normal 12 18 8 4" xfId="15489"/>
    <cellStyle name="Normal 12 18 9" xfId="2027"/>
    <cellStyle name="Normal 12 18 9 2" xfId="5287"/>
    <cellStyle name="Normal 12 18 9 2 2" xfId="11712"/>
    <cellStyle name="Normal 12 18 9 2 2 2" xfId="24100"/>
    <cellStyle name="Normal 12 18 9 2 3" xfId="17719"/>
    <cellStyle name="Normal 12 18 9 3" xfId="8209"/>
    <cellStyle name="Normal 12 18 9 3 2" xfId="20625"/>
    <cellStyle name="Normal 12 18 9 4" xfId="15490"/>
    <cellStyle name="Normal 12 18_Alumina Prices" xfId="2028"/>
    <cellStyle name="Normal 12 19" xfId="2029"/>
    <cellStyle name="Normal 12 19 2" xfId="2030"/>
    <cellStyle name="Normal 12 19 2 2" xfId="5288"/>
    <cellStyle name="Normal 12 19 2 2 2" xfId="10298"/>
    <cellStyle name="Normal 12 19 2 2 2 2" xfId="22699"/>
    <cellStyle name="Normal 12 19 2 2 3" xfId="17720"/>
    <cellStyle name="Normal 12 19 2 3" xfId="10677"/>
    <cellStyle name="Normal 12 19 2 3 2" xfId="23078"/>
    <cellStyle name="Normal 12 19 2 4" xfId="8210"/>
    <cellStyle name="Normal 12 19 2 4 2" xfId="20626"/>
    <cellStyle name="Normal 12 19 2 5" xfId="15491"/>
    <cellStyle name="Normal 12 19 2_LNG &amp; LPG rework" xfId="30255"/>
    <cellStyle name="Normal 12 19 3" xfId="3519"/>
    <cellStyle name="Normal 12 19 3 2" xfId="6380"/>
    <cellStyle name="Normal 12 19 3 2 2" xfId="10473"/>
    <cellStyle name="Normal 12 19 3 2 2 2" xfId="22874"/>
    <cellStyle name="Normal 12 19 3 2 3" xfId="18810"/>
    <cellStyle name="Normal 12 19 3 3" xfId="10866"/>
    <cellStyle name="Normal 12 19 3 3 2" xfId="23267"/>
    <cellStyle name="Normal 12 19 3 4" xfId="9305"/>
    <cellStyle name="Normal 12 19 3 4 2" xfId="21715"/>
    <cellStyle name="Normal 12 19 3 5" xfId="16580"/>
    <cellStyle name="Normal 12 19 3_LNG &amp; LPG rework" xfId="30256"/>
    <cellStyle name="Normal 12 19 4" xfId="10214"/>
    <cellStyle name="Normal 12 19 4 2" xfId="22615"/>
    <cellStyle name="Normal 12 19 5" xfId="10497"/>
    <cellStyle name="Normal 12 19 5 2" xfId="22898"/>
    <cellStyle name="Normal 12 19 6" xfId="26023"/>
    <cellStyle name="Normal 12 19 7" xfId="26359"/>
    <cellStyle name="Normal 12 19_Historic Nickel Prices" xfId="2031"/>
    <cellStyle name="Normal 12 2" xfId="139"/>
    <cellStyle name="Normal 12 2 10" xfId="2032"/>
    <cellStyle name="Normal 12 2 10 2" xfId="5289"/>
    <cellStyle name="Normal 12 2 10 2 2" xfId="11713"/>
    <cellStyle name="Normal 12 2 10 2 2 2" xfId="24101"/>
    <cellStyle name="Normal 12 2 10 2 3" xfId="17721"/>
    <cellStyle name="Normal 12 2 10 3" xfId="8211"/>
    <cellStyle name="Normal 12 2 10 3 2" xfId="20627"/>
    <cellStyle name="Normal 12 2 10 4" xfId="15492"/>
    <cellStyle name="Normal 12 2 11" xfId="2033"/>
    <cellStyle name="Normal 12 2 11 2" xfId="5290"/>
    <cellStyle name="Normal 12 2 11 2 2" xfId="11714"/>
    <cellStyle name="Normal 12 2 11 2 2 2" xfId="24102"/>
    <cellStyle name="Normal 12 2 11 2 3" xfId="17722"/>
    <cellStyle name="Normal 12 2 11 3" xfId="8212"/>
    <cellStyle name="Normal 12 2 11 3 2" xfId="20628"/>
    <cellStyle name="Normal 12 2 11 4" xfId="15493"/>
    <cellStyle name="Normal 12 2 12" xfId="2034"/>
    <cellStyle name="Normal 12 2 12 2" xfId="5291"/>
    <cellStyle name="Normal 12 2 12 2 2" xfId="11715"/>
    <cellStyle name="Normal 12 2 12 2 2 2" xfId="24103"/>
    <cellStyle name="Normal 12 2 12 2 3" xfId="17723"/>
    <cellStyle name="Normal 12 2 12 3" xfId="8213"/>
    <cellStyle name="Normal 12 2 12 3 2" xfId="20629"/>
    <cellStyle name="Normal 12 2 12 4" xfId="15494"/>
    <cellStyle name="Normal 12 2 13" xfId="2035"/>
    <cellStyle name="Normal 12 2 13 2" xfId="5292"/>
    <cellStyle name="Normal 12 2 13 2 2" xfId="11716"/>
    <cellStyle name="Normal 12 2 13 2 2 2" xfId="24104"/>
    <cellStyle name="Normal 12 2 13 2 3" xfId="17724"/>
    <cellStyle name="Normal 12 2 13 3" xfId="8214"/>
    <cellStyle name="Normal 12 2 13 3 2" xfId="20630"/>
    <cellStyle name="Normal 12 2 13 4" xfId="15495"/>
    <cellStyle name="Normal 12 2 14" xfId="2036"/>
    <cellStyle name="Normal 12 2 14 2" xfId="5293"/>
    <cellStyle name="Normal 12 2 14 2 2" xfId="11717"/>
    <cellStyle name="Normal 12 2 14 2 2 2" xfId="24105"/>
    <cellStyle name="Normal 12 2 14 2 3" xfId="17725"/>
    <cellStyle name="Normal 12 2 14 3" xfId="8215"/>
    <cellStyle name="Normal 12 2 14 3 2" xfId="20631"/>
    <cellStyle name="Normal 12 2 14 4" xfId="15496"/>
    <cellStyle name="Normal 12 2 15" xfId="2037"/>
    <cellStyle name="Normal 12 2 15 2" xfId="5294"/>
    <cellStyle name="Normal 12 2 15 2 2" xfId="11718"/>
    <cellStyle name="Normal 12 2 15 2 2 2" xfId="24106"/>
    <cellStyle name="Normal 12 2 15 2 3" xfId="17726"/>
    <cellStyle name="Normal 12 2 15 3" xfId="8216"/>
    <cellStyle name="Normal 12 2 15 3 2" xfId="20632"/>
    <cellStyle name="Normal 12 2 15 4" xfId="15497"/>
    <cellStyle name="Normal 12 2 16" xfId="2038"/>
    <cellStyle name="Normal 12 2 16 2" xfId="5295"/>
    <cellStyle name="Normal 12 2 16 2 2" xfId="11719"/>
    <cellStyle name="Normal 12 2 16 2 2 2" xfId="24107"/>
    <cellStyle name="Normal 12 2 16 2 3" xfId="17727"/>
    <cellStyle name="Normal 12 2 16 3" xfId="8217"/>
    <cellStyle name="Normal 12 2 16 3 2" xfId="20633"/>
    <cellStyle name="Normal 12 2 16 4" xfId="15498"/>
    <cellStyle name="Normal 12 2 17" xfId="2039"/>
    <cellStyle name="Normal 12 2 17 2" xfId="5296"/>
    <cellStyle name="Normal 12 2 17 2 2" xfId="11720"/>
    <cellStyle name="Normal 12 2 17 2 2 2" xfId="24108"/>
    <cellStyle name="Normal 12 2 17 2 3" xfId="17728"/>
    <cellStyle name="Normal 12 2 17 3" xfId="8218"/>
    <cellStyle name="Normal 12 2 17 3 2" xfId="20634"/>
    <cellStyle name="Normal 12 2 17 4" xfId="15499"/>
    <cellStyle name="Normal 12 2 18" xfId="2040"/>
    <cellStyle name="Normal 12 2 18 2" xfId="5297"/>
    <cellStyle name="Normal 12 2 18 2 2" xfId="11721"/>
    <cellStyle name="Normal 12 2 18 2 2 2" xfId="24109"/>
    <cellStyle name="Normal 12 2 18 2 3" xfId="17729"/>
    <cellStyle name="Normal 12 2 18 3" xfId="8219"/>
    <cellStyle name="Normal 12 2 18 3 2" xfId="20635"/>
    <cellStyle name="Normal 12 2 18 4" xfId="15500"/>
    <cellStyle name="Normal 12 2 19" xfId="2041"/>
    <cellStyle name="Normal 12 2 19 2" xfId="5298"/>
    <cellStyle name="Normal 12 2 19 2 2" xfId="11722"/>
    <cellStyle name="Normal 12 2 19 2 2 2" xfId="24110"/>
    <cellStyle name="Normal 12 2 19 2 3" xfId="17730"/>
    <cellStyle name="Normal 12 2 19 3" xfId="8220"/>
    <cellStyle name="Normal 12 2 19 3 2" xfId="20636"/>
    <cellStyle name="Normal 12 2 19 4" xfId="15501"/>
    <cellStyle name="Normal 12 2 2" xfId="183"/>
    <cellStyle name="Normal 12 2 2 10" xfId="4407"/>
    <cellStyle name="Normal 12 2 2 10 2" xfId="11020"/>
    <cellStyle name="Normal 12 2 2 10 2 2" xfId="23408"/>
    <cellStyle name="Normal 12 2 2 10 3" xfId="16844"/>
    <cellStyle name="Normal 12 2 2 11" xfId="7330"/>
    <cellStyle name="Normal 12 2 2 11 2" xfId="19750"/>
    <cellStyle name="Normal 12 2 2 12" xfId="13936"/>
    <cellStyle name="Normal 12 2 2 13" xfId="13579"/>
    <cellStyle name="Normal 12 2 2 2" xfId="274"/>
    <cellStyle name="Normal 12 2 2 2 2" xfId="650"/>
    <cellStyle name="Normal 12 2 2 2 2 2" xfId="2043"/>
    <cellStyle name="Normal 12 2 2 2 2 2 2" xfId="6813"/>
    <cellStyle name="Normal 12 2 2 2 2 2 2 2" xfId="12972"/>
    <cellStyle name="Normal 12 2 2 2 2 2 2 2 2" xfId="25359"/>
    <cellStyle name="Normal 12 2 2 2 2 2 2 3" xfId="19239"/>
    <cellStyle name="Normal 12 2 2 2 2 2 3" xfId="9741"/>
    <cellStyle name="Normal 12 2 2 2 2 2 3 2" xfId="22144"/>
    <cellStyle name="Normal 12 2 2 2 2 2 4" xfId="15503"/>
    <cellStyle name="Normal 12 2 2 2 2 3" xfId="5300"/>
    <cellStyle name="Normal 12 2 2 2 2 3 2" xfId="10618"/>
    <cellStyle name="Normal 12 2 2 2 2 3 2 2" xfId="23019"/>
    <cellStyle name="Normal 12 2 2 2 2 3 3" xfId="17732"/>
    <cellStyle name="Normal 12 2 2 2 2 4" xfId="8222"/>
    <cellStyle name="Normal 12 2 2 2 2 4 2" xfId="20638"/>
    <cellStyle name="Normal 12 2 2 2 2 5" xfId="14380"/>
    <cellStyle name="Normal 12 2 2 2 2 6" xfId="13845"/>
    <cellStyle name="Normal 12 2 2 2 2_LNG &amp; LPG rework" xfId="30257"/>
    <cellStyle name="Normal 12 2 2 2 3" xfId="2044"/>
    <cellStyle name="Normal 12 2 2 2 3 2" xfId="5301"/>
    <cellStyle name="Normal 12 2 2 2 3 2 2" xfId="10414"/>
    <cellStyle name="Normal 12 2 2 2 3 2 2 2" xfId="22815"/>
    <cellStyle name="Normal 12 2 2 2 3 2 3" xfId="17733"/>
    <cellStyle name="Normal 12 2 2 2 3 3" xfId="10805"/>
    <cellStyle name="Normal 12 2 2 2 3 3 2" xfId="23206"/>
    <cellStyle name="Normal 12 2 2 2 3 4" xfId="8223"/>
    <cellStyle name="Normal 12 2 2 2 3 4 2" xfId="20639"/>
    <cellStyle name="Normal 12 2 2 2 3 5" xfId="15504"/>
    <cellStyle name="Normal 12 2 2 2 3_LNG &amp; LPG rework" xfId="30258"/>
    <cellStyle name="Normal 12 2 2 2 4" xfId="2045"/>
    <cellStyle name="Normal 12 2 2 2 4 2" xfId="5302"/>
    <cellStyle name="Normal 12 2 2 2 4 2 2" xfId="11724"/>
    <cellStyle name="Normal 12 2 2 2 4 2 2 2" xfId="24112"/>
    <cellStyle name="Normal 12 2 2 2 4 2 3" xfId="17734"/>
    <cellStyle name="Normal 12 2 2 2 4 3" xfId="8224"/>
    <cellStyle name="Normal 12 2 2 2 4 3 2" xfId="20640"/>
    <cellStyle name="Normal 12 2 2 2 4 4" xfId="15505"/>
    <cellStyle name="Normal 12 2 2 2 5" xfId="2042"/>
    <cellStyle name="Normal 12 2 2 2 5 2" xfId="6812"/>
    <cellStyle name="Normal 12 2 2 2 5 2 2" xfId="12971"/>
    <cellStyle name="Normal 12 2 2 2 5 2 2 2" xfId="25358"/>
    <cellStyle name="Normal 12 2 2 2 5 2 3" xfId="19238"/>
    <cellStyle name="Normal 12 2 2 2 5 3" xfId="9740"/>
    <cellStyle name="Normal 12 2 2 2 5 3 2" xfId="22143"/>
    <cellStyle name="Normal 12 2 2 2 5 4" xfId="15502"/>
    <cellStyle name="Normal 12 2 2 2 6" xfId="5299"/>
    <cellStyle name="Normal 12 2 2 2 6 2" xfId="11723"/>
    <cellStyle name="Normal 12 2 2 2 6 2 2" xfId="24111"/>
    <cellStyle name="Normal 12 2 2 2 6 3" xfId="17731"/>
    <cellStyle name="Normal 12 2 2 2 7" xfId="8221"/>
    <cellStyle name="Normal 12 2 2 2 7 2" xfId="20637"/>
    <cellStyle name="Normal 12 2 2 2 8" xfId="14025"/>
    <cellStyle name="Normal 12 2 2 2 9" xfId="13667"/>
    <cellStyle name="Normal 12 2 2 2_Alumina Prices" xfId="2046"/>
    <cellStyle name="Normal 12 2 2 3" xfId="364"/>
    <cellStyle name="Normal 12 2 2 3 2" xfId="738"/>
    <cellStyle name="Normal 12 2 2 3 2 2" xfId="4124"/>
    <cellStyle name="Normal 12 2 2 3 2 2 2" xfId="7188"/>
    <cellStyle name="Normal 12 2 2 3 2 2 2 2" xfId="13346"/>
    <cellStyle name="Normal 12 2 2 3 2 2 2 2 2" xfId="25733"/>
    <cellStyle name="Normal 12 2 2 3 2 2 2 3" xfId="19613"/>
    <cellStyle name="Normal 12 2 2 3 2 2 3" xfId="10115"/>
    <cellStyle name="Normal 12 2 2 3 2 2 3 2" xfId="22518"/>
    <cellStyle name="Normal 12 2 2 3 2 2 4" xfId="16695"/>
    <cellStyle name="Normal 12 2 2 3 2 3" xfId="6499"/>
    <cellStyle name="Normal 12 2 2 3 2 3 2" xfId="12658"/>
    <cellStyle name="Normal 12 2 2 3 2 3 2 2" xfId="25045"/>
    <cellStyle name="Normal 12 2 2 3 2 3 3" xfId="18925"/>
    <cellStyle name="Normal 12 2 2 3 2 4" xfId="9427"/>
    <cellStyle name="Normal 12 2 2 3 2 4 2" xfId="21830"/>
    <cellStyle name="Normal 12 2 2 3 2 5" xfId="14468"/>
    <cellStyle name="Normal 12 2 2 3 3" xfId="2047"/>
    <cellStyle name="Normal 12 2 2 3 3 2" xfId="6814"/>
    <cellStyle name="Normal 12 2 2 3 3 2 2" xfId="12973"/>
    <cellStyle name="Normal 12 2 2 3 3 2 2 2" xfId="25360"/>
    <cellStyle name="Normal 12 2 2 3 3 2 3" xfId="19240"/>
    <cellStyle name="Normal 12 2 2 3 3 3" xfId="9742"/>
    <cellStyle name="Normal 12 2 2 3 3 3 2" xfId="22145"/>
    <cellStyle name="Normal 12 2 2 3 3 4" xfId="15506"/>
    <cellStyle name="Normal 12 2 2 3 4" xfId="5303"/>
    <cellStyle name="Normal 12 2 2 3 4 2" xfId="11725"/>
    <cellStyle name="Normal 12 2 2 3 4 2 2" xfId="24113"/>
    <cellStyle name="Normal 12 2 2 3 4 3" xfId="17735"/>
    <cellStyle name="Normal 12 2 2 3 5" xfId="8225"/>
    <cellStyle name="Normal 12 2 2 3 5 2" xfId="20641"/>
    <cellStyle name="Normal 12 2 2 3 6" xfId="14113"/>
    <cellStyle name="Normal 12 2 2 3 7" xfId="13757"/>
    <cellStyle name="Normal 12 2 2 3_LNG &amp; LPG rework" xfId="30259"/>
    <cellStyle name="Normal 12 2 2 4" xfId="452"/>
    <cellStyle name="Normal 12 2 2 4 2" xfId="826"/>
    <cellStyle name="Normal 12 2 2 4 2 2" xfId="4210"/>
    <cellStyle name="Normal 12 2 2 4 2 2 2" xfId="7270"/>
    <cellStyle name="Normal 12 2 2 4 2 2 2 2" xfId="13428"/>
    <cellStyle name="Normal 12 2 2 4 2 2 2 2 2" xfId="25815"/>
    <cellStyle name="Normal 12 2 2 4 2 2 2 3" xfId="19695"/>
    <cellStyle name="Normal 12 2 2 4 2 2 3" xfId="10197"/>
    <cellStyle name="Normal 12 2 2 4 2 2 3 2" xfId="22600"/>
    <cellStyle name="Normal 12 2 2 4 2 2 4" xfId="16781"/>
    <cellStyle name="Normal 12 2 2 4 2 3" xfId="6585"/>
    <cellStyle name="Normal 12 2 2 4 2 3 2" xfId="12744"/>
    <cellStyle name="Normal 12 2 2 4 2 3 2 2" xfId="25131"/>
    <cellStyle name="Normal 12 2 2 4 2 3 3" xfId="19011"/>
    <cellStyle name="Normal 12 2 2 4 2 4" xfId="9513"/>
    <cellStyle name="Normal 12 2 2 4 2 4 2" xfId="21916"/>
    <cellStyle name="Normal 12 2 2 4 2 5" xfId="14556"/>
    <cellStyle name="Normal 12 2 2 4 3" xfId="2048"/>
    <cellStyle name="Normal 12 2 2 4 3 2" xfId="6815"/>
    <cellStyle name="Normal 12 2 2 4 3 2 2" xfId="12974"/>
    <cellStyle name="Normal 12 2 2 4 3 2 2 2" xfId="25361"/>
    <cellStyle name="Normal 12 2 2 4 3 2 3" xfId="19241"/>
    <cellStyle name="Normal 12 2 2 4 3 3" xfId="9743"/>
    <cellStyle name="Normal 12 2 2 4 3 3 2" xfId="22146"/>
    <cellStyle name="Normal 12 2 2 4 3 4" xfId="15507"/>
    <cellStyle name="Normal 12 2 2 4 4" xfId="5304"/>
    <cellStyle name="Normal 12 2 2 4 4 2" xfId="11726"/>
    <cellStyle name="Normal 12 2 2 4 4 2 2" xfId="24114"/>
    <cellStyle name="Normal 12 2 2 4 4 3" xfId="17736"/>
    <cellStyle name="Normal 12 2 2 4 5" xfId="8226"/>
    <cellStyle name="Normal 12 2 2 4 5 2" xfId="20642"/>
    <cellStyle name="Normal 12 2 2 4 6" xfId="14201"/>
    <cellStyle name="Normal 12 2 2 4_LNG &amp; LPG rework" xfId="30260"/>
    <cellStyle name="Normal 12 2 2 5" xfId="561"/>
    <cellStyle name="Normal 12 2 2 5 2" xfId="2049"/>
    <cellStyle name="Normal 12 2 2 5 2 2" xfId="6816"/>
    <cellStyle name="Normal 12 2 2 5 2 2 2" xfId="12975"/>
    <cellStyle name="Normal 12 2 2 5 2 2 2 2" xfId="25362"/>
    <cellStyle name="Normal 12 2 2 5 2 2 3" xfId="19242"/>
    <cellStyle name="Normal 12 2 2 5 2 3" xfId="9744"/>
    <cellStyle name="Normal 12 2 2 5 2 3 2" xfId="22147"/>
    <cellStyle name="Normal 12 2 2 5 2 4" xfId="15508"/>
    <cellStyle name="Normal 12 2 2 5 3" xfId="5305"/>
    <cellStyle name="Normal 12 2 2 5 3 2" xfId="10957"/>
    <cellStyle name="Normal 12 2 2 5 3 2 2" xfId="23358"/>
    <cellStyle name="Normal 12 2 2 5 3 3" xfId="17737"/>
    <cellStyle name="Normal 12 2 2 5 4" xfId="8227"/>
    <cellStyle name="Normal 12 2 2 5 4 2" xfId="20643"/>
    <cellStyle name="Normal 12 2 2 5 5" xfId="14292"/>
    <cellStyle name="Normal 12 2 2 5_LNG &amp; LPG rework" xfId="30261"/>
    <cellStyle name="Normal 12 2 2 6" xfId="2050"/>
    <cellStyle name="Normal 12 2 2 6 2" xfId="5306"/>
    <cellStyle name="Normal 12 2 2 6 2 2" xfId="11727"/>
    <cellStyle name="Normal 12 2 2 6 2 2 2" xfId="24115"/>
    <cellStyle name="Normal 12 2 2 6 2 3" xfId="17738"/>
    <cellStyle name="Normal 12 2 2 6 3" xfId="8228"/>
    <cellStyle name="Normal 12 2 2 6 3 2" xfId="20644"/>
    <cellStyle name="Normal 12 2 2 6 4" xfId="15509"/>
    <cellStyle name="Normal 12 2 2 7" xfId="2051"/>
    <cellStyle name="Normal 12 2 2 7 2" xfId="5307"/>
    <cellStyle name="Normal 12 2 2 7 2 2" xfId="11728"/>
    <cellStyle name="Normal 12 2 2 7 2 2 2" xfId="24116"/>
    <cellStyle name="Normal 12 2 2 7 2 3" xfId="17739"/>
    <cellStyle name="Normal 12 2 2 7 3" xfId="8229"/>
    <cellStyle name="Normal 12 2 2 7 3 2" xfId="20645"/>
    <cellStyle name="Normal 12 2 2 7 4" xfId="15510"/>
    <cellStyle name="Normal 12 2 2 8" xfId="2052"/>
    <cellStyle name="Normal 12 2 2 8 2" xfId="5308"/>
    <cellStyle name="Normal 12 2 2 8 2 2" xfId="11729"/>
    <cellStyle name="Normal 12 2 2 8 2 2 2" xfId="24117"/>
    <cellStyle name="Normal 12 2 2 8 2 3" xfId="17740"/>
    <cellStyle name="Normal 12 2 2 8 3" xfId="8230"/>
    <cellStyle name="Normal 12 2 2 8 3 2" xfId="20646"/>
    <cellStyle name="Normal 12 2 2 8 4" xfId="15511"/>
    <cellStyle name="Normal 12 2 2 9" xfId="952"/>
    <cellStyle name="Normal 12 2 2 9 2" xfId="6626"/>
    <cellStyle name="Normal 12 2 2 9 2 2" xfId="12785"/>
    <cellStyle name="Normal 12 2 2 9 2 2 2" xfId="25172"/>
    <cellStyle name="Normal 12 2 2 9 2 3" xfId="19052"/>
    <cellStyle name="Normal 12 2 2 9 3" xfId="9554"/>
    <cellStyle name="Normal 12 2 2 9 3 2" xfId="21957"/>
    <cellStyle name="Normal 12 2 2 9 4" xfId="14615"/>
    <cellStyle name="Normal 12 2 2_Alumina Prices" xfId="2053"/>
    <cellStyle name="Normal 12 2 20" xfId="2054"/>
    <cellStyle name="Normal 12 2 20 2" xfId="5309"/>
    <cellStyle name="Normal 12 2 20 2 2" xfId="11730"/>
    <cellStyle name="Normal 12 2 20 2 2 2" xfId="24118"/>
    <cellStyle name="Normal 12 2 20 2 3" xfId="17741"/>
    <cellStyle name="Normal 12 2 20 3" xfId="8231"/>
    <cellStyle name="Normal 12 2 20 3 2" xfId="20647"/>
    <cellStyle name="Normal 12 2 20 4" xfId="15512"/>
    <cellStyle name="Normal 12 2 21" xfId="2055"/>
    <cellStyle name="Normal 12 2 21 2" xfId="5310"/>
    <cellStyle name="Normal 12 2 21 2 2" xfId="11731"/>
    <cellStyle name="Normal 12 2 21 2 2 2" xfId="24119"/>
    <cellStyle name="Normal 12 2 21 2 3" xfId="17742"/>
    <cellStyle name="Normal 12 2 21 3" xfId="8232"/>
    <cellStyle name="Normal 12 2 21 3 2" xfId="20648"/>
    <cellStyle name="Normal 12 2 21 4" xfId="15513"/>
    <cellStyle name="Normal 12 2 22" xfId="2056"/>
    <cellStyle name="Normal 12 2 22 2" xfId="5311"/>
    <cellStyle name="Normal 12 2 22 2 2" xfId="11732"/>
    <cellStyle name="Normal 12 2 22 2 2 2" xfId="24120"/>
    <cellStyle name="Normal 12 2 22 2 3" xfId="17743"/>
    <cellStyle name="Normal 12 2 22 3" xfId="8233"/>
    <cellStyle name="Normal 12 2 22 3 2" xfId="20649"/>
    <cellStyle name="Normal 12 2 22 4" xfId="15514"/>
    <cellStyle name="Normal 12 2 23" xfId="951"/>
    <cellStyle name="Normal 12 2 23 2" xfId="6625"/>
    <cellStyle name="Normal 12 2 23 2 2" xfId="12784"/>
    <cellStyle name="Normal 12 2 23 2 2 2" xfId="25171"/>
    <cellStyle name="Normal 12 2 23 2 3" xfId="19051"/>
    <cellStyle name="Normal 12 2 23 3" xfId="9553"/>
    <cellStyle name="Normal 12 2 23 3 2" xfId="21956"/>
    <cellStyle name="Normal 12 2 23 4" xfId="14614"/>
    <cellStyle name="Normal 12 2 24" xfId="4406"/>
    <cellStyle name="Normal 12 2 24 2" xfId="11019"/>
    <cellStyle name="Normal 12 2 24 2 2" xfId="23407"/>
    <cellStyle name="Normal 12 2 24 3" xfId="16843"/>
    <cellStyle name="Normal 12 2 25" xfId="7329"/>
    <cellStyle name="Normal 12 2 25 2" xfId="19749"/>
    <cellStyle name="Normal 12 2 26" xfId="13892"/>
    <cellStyle name="Normal 12 2 27" xfId="13535"/>
    <cellStyle name="Normal 12 2 3" xfId="230"/>
    <cellStyle name="Normal 12 2 3 10" xfId="13623"/>
    <cellStyle name="Normal 12 2 3 2" xfId="606"/>
    <cellStyle name="Normal 12 2 3 2 2" xfId="2058"/>
    <cellStyle name="Normal 12 2 3 2 2 2" xfId="6818"/>
    <cellStyle name="Normal 12 2 3 2 2 2 2" xfId="12977"/>
    <cellStyle name="Normal 12 2 3 2 2 2 2 2" xfId="25364"/>
    <cellStyle name="Normal 12 2 3 2 2 2 3" xfId="19244"/>
    <cellStyle name="Normal 12 2 3 2 2 3" xfId="9746"/>
    <cellStyle name="Normal 12 2 3 2 2 3 2" xfId="22149"/>
    <cellStyle name="Normal 12 2 3 2 2 4" xfId="15516"/>
    <cellStyle name="Normal 12 2 3 2 3" xfId="5313"/>
    <cellStyle name="Normal 12 2 3 2 3 2" xfId="10619"/>
    <cellStyle name="Normal 12 2 3 2 3 2 2" xfId="23020"/>
    <cellStyle name="Normal 12 2 3 2 3 3" xfId="17745"/>
    <cellStyle name="Normal 12 2 3 2 4" xfId="8235"/>
    <cellStyle name="Normal 12 2 3 2 4 2" xfId="20651"/>
    <cellStyle name="Normal 12 2 3 2 5" xfId="14336"/>
    <cellStyle name="Normal 12 2 3 2 6" xfId="13801"/>
    <cellStyle name="Normal 12 2 3 2_LNG &amp; LPG rework" xfId="30262"/>
    <cellStyle name="Normal 12 2 3 3" xfId="2059"/>
    <cellStyle name="Normal 12 2 3 3 2" xfId="5314"/>
    <cellStyle name="Normal 12 2 3 3 2 2" xfId="10415"/>
    <cellStyle name="Normal 12 2 3 3 2 2 2" xfId="22816"/>
    <cellStyle name="Normal 12 2 3 3 2 3" xfId="17746"/>
    <cellStyle name="Normal 12 2 3 3 3" xfId="10806"/>
    <cellStyle name="Normal 12 2 3 3 3 2" xfId="23207"/>
    <cellStyle name="Normal 12 2 3 3 4" xfId="8236"/>
    <cellStyle name="Normal 12 2 3 3 4 2" xfId="20652"/>
    <cellStyle name="Normal 12 2 3 3 5" xfId="15517"/>
    <cellStyle name="Normal 12 2 3 3_LNG &amp; LPG rework" xfId="30263"/>
    <cellStyle name="Normal 12 2 3 4" xfId="2060"/>
    <cellStyle name="Normal 12 2 3 4 2" xfId="5315"/>
    <cellStyle name="Normal 12 2 3 4 2 2" xfId="11734"/>
    <cellStyle name="Normal 12 2 3 4 2 2 2" xfId="24122"/>
    <cellStyle name="Normal 12 2 3 4 2 3" xfId="17747"/>
    <cellStyle name="Normal 12 2 3 4 3" xfId="8237"/>
    <cellStyle name="Normal 12 2 3 4 3 2" xfId="20653"/>
    <cellStyle name="Normal 12 2 3 4 4" xfId="15518"/>
    <cellStyle name="Normal 12 2 3 5" xfId="2061"/>
    <cellStyle name="Normal 12 2 3 5 2" xfId="5316"/>
    <cellStyle name="Normal 12 2 3 5 2 2" xfId="11735"/>
    <cellStyle name="Normal 12 2 3 5 2 2 2" xfId="24123"/>
    <cellStyle name="Normal 12 2 3 5 2 3" xfId="17748"/>
    <cellStyle name="Normal 12 2 3 5 3" xfId="8238"/>
    <cellStyle name="Normal 12 2 3 5 3 2" xfId="20654"/>
    <cellStyle name="Normal 12 2 3 5 4" xfId="15519"/>
    <cellStyle name="Normal 12 2 3 6" xfId="2057"/>
    <cellStyle name="Normal 12 2 3 6 2" xfId="6817"/>
    <cellStyle name="Normal 12 2 3 6 2 2" xfId="12976"/>
    <cellStyle name="Normal 12 2 3 6 2 2 2" xfId="25363"/>
    <cellStyle name="Normal 12 2 3 6 2 3" xfId="19243"/>
    <cellStyle name="Normal 12 2 3 6 3" xfId="9745"/>
    <cellStyle name="Normal 12 2 3 6 3 2" xfId="22148"/>
    <cellStyle name="Normal 12 2 3 6 4" xfId="15515"/>
    <cellStyle name="Normal 12 2 3 7" xfId="5312"/>
    <cellStyle name="Normal 12 2 3 7 2" xfId="11733"/>
    <cellStyle name="Normal 12 2 3 7 2 2" xfId="24121"/>
    <cellStyle name="Normal 12 2 3 7 3" xfId="17744"/>
    <cellStyle name="Normal 12 2 3 8" xfId="8234"/>
    <cellStyle name="Normal 12 2 3 8 2" xfId="20650"/>
    <cellStyle name="Normal 12 2 3 9" xfId="13981"/>
    <cellStyle name="Normal 12 2 3_Alumina Prices" xfId="2062"/>
    <cellStyle name="Normal 12 2 4" xfId="320"/>
    <cellStyle name="Normal 12 2 4 2" xfId="694"/>
    <cellStyle name="Normal 12 2 4 2 2" xfId="4080"/>
    <cellStyle name="Normal 12 2 4 2 2 2" xfId="7144"/>
    <cellStyle name="Normal 12 2 4 2 2 2 2" xfId="13302"/>
    <cellStyle name="Normal 12 2 4 2 2 2 2 2" xfId="25689"/>
    <cellStyle name="Normal 12 2 4 2 2 2 3" xfId="19569"/>
    <cellStyle name="Normal 12 2 4 2 2 3" xfId="10071"/>
    <cellStyle name="Normal 12 2 4 2 2 3 2" xfId="22474"/>
    <cellStyle name="Normal 12 2 4 2 2 4" xfId="16651"/>
    <cellStyle name="Normal 12 2 4 2 3" xfId="6455"/>
    <cellStyle name="Normal 12 2 4 2 3 2" xfId="12614"/>
    <cellStyle name="Normal 12 2 4 2 3 2 2" xfId="25001"/>
    <cellStyle name="Normal 12 2 4 2 3 3" xfId="18881"/>
    <cellStyle name="Normal 12 2 4 2 4" xfId="9383"/>
    <cellStyle name="Normal 12 2 4 2 4 2" xfId="21786"/>
    <cellStyle name="Normal 12 2 4 2 5" xfId="14424"/>
    <cellStyle name="Normal 12 2 4 3" xfId="2063"/>
    <cellStyle name="Normal 12 2 4 3 2" xfId="6819"/>
    <cellStyle name="Normal 12 2 4 3 2 2" xfId="12978"/>
    <cellStyle name="Normal 12 2 4 3 2 2 2" xfId="25365"/>
    <cellStyle name="Normal 12 2 4 3 2 3" xfId="19245"/>
    <cellStyle name="Normal 12 2 4 3 3" xfId="9747"/>
    <cellStyle name="Normal 12 2 4 3 3 2" xfId="22150"/>
    <cellStyle name="Normal 12 2 4 3 4" xfId="15520"/>
    <cellStyle name="Normal 12 2 4 4" xfId="5317"/>
    <cellStyle name="Normal 12 2 4 4 2" xfId="11736"/>
    <cellStyle name="Normal 12 2 4 4 2 2" xfId="24124"/>
    <cellStyle name="Normal 12 2 4 4 3" xfId="17749"/>
    <cellStyle name="Normal 12 2 4 5" xfId="8239"/>
    <cellStyle name="Normal 12 2 4 5 2" xfId="20655"/>
    <cellStyle name="Normal 12 2 4 6" xfId="14069"/>
    <cellStyle name="Normal 12 2 4 7" xfId="13713"/>
    <cellStyle name="Normal 12 2 4_LNG &amp; LPG rework" xfId="30264"/>
    <cellStyle name="Normal 12 2 5" xfId="408"/>
    <cellStyle name="Normal 12 2 5 2" xfId="782"/>
    <cellStyle name="Normal 12 2 5 2 2" xfId="4166"/>
    <cellStyle name="Normal 12 2 5 2 2 2" xfId="7226"/>
    <cellStyle name="Normal 12 2 5 2 2 2 2" xfId="13384"/>
    <cellStyle name="Normal 12 2 5 2 2 2 2 2" xfId="25771"/>
    <cellStyle name="Normal 12 2 5 2 2 2 3" xfId="19651"/>
    <cellStyle name="Normal 12 2 5 2 2 3" xfId="10153"/>
    <cellStyle name="Normal 12 2 5 2 2 3 2" xfId="22556"/>
    <cellStyle name="Normal 12 2 5 2 2 4" xfId="16737"/>
    <cellStyle name="Normal 12 2 5 2 3" xfId="6541"/>
    <cellStyle name="Normal 12 2 5 2 3 2" xfId="12700"/>
    <cellStyle name="Normal 12 2 5 2 3 2 2" xfId="25087"/>
    <cellStyle name="Normal 12 2 5 2 3 3" xfId="18967"/>
    <cellStyle name="Normal 12 2 5 2 4" xfId="9469"/>
    <cellStyle name="Normal 12 2 5 2 4 2" xfId="21872"/>
    <cellStyle name="Normal 12 2 5 2 5" xfId="14512"/>
    <cellStyle name="Normal 12 2 5 3" xfId="2064"/>
    <cellStyle name="Normal 12 2 5 3 2" xfId="6820"/>
    <cellStyle name="Normal 12 2 5 3 2 2" xfId="12979"/>
    <cellStyle name="Normal 12 2 5 3 2 2 2" xfId="25366"/>
    <cellStyle name="Normal 12 2 5 3 2 3" xfId="19246"/>
    <cellStyle name="Normal 12 2 5 3 3" xfId="9748"/>
    <cellStyle name="Normal 12 2 5 3 3 2" xfId="22151"/>
    <cellStyle name="Normal 12 2 5 3 4" xfId="15521"/>
    <cellStyle name="Normal 12 2 5 4" xfId="5318"/>
    <cellStyle name="Normal 12 2 5 4 2" xfId="11737"/>
    <cellStyle name="Normal 12 2 5 4 2 2" xfId="24125"/>
    <cellStyle name="Normal 12 2 5 4 3" xfId="17750"/>
    <cellStyle name="Normal 12 2 5 5" xfId="8240"/>
    <cellStyle name="Normal 12 2 5 5 2" xfId="20656"/>
    <cellStyle name="Normal 12 2 5 6" xfId="14157"/>
    <cellStyle name="Normal 12 2 5_LNG &amp; LPG rework" xfId="30265"/>
    <cellStyle name="Normal 12 2 6" xfId="517"/>
    <cellStyle name="Normal 12 2 6 2" xfId="2065"/>
    <cellStyle name="Normal 12 2 6 2 2" xfId="6821"/>
    <cellStyle name="Normal 12 2 6 2 2 2" xfId="12980"/>
    <cellStyle name="Normal 12 2 6 2 2 2 2" xfId="25367"/>
    <cellStyle name="Normal 12 2 6 2 2 3" xfId="19247"/>
    <cellStyle name="Normal 12 2 6 2 3" xfId="9749"/>
    <cellStyle name="Normal 12 2 6 2 3 2" xfId="22152"/>
    <cellStyle name="Normal 12 2 6 2 4" xfId="15522"/>
    <cellStyle name="Normal 12 2 6 3" xfId="5319"/>
    <cellStyle name="Normal 12 2 6 3 2" xfId="10913"/>
    <cellStyle name="Normal 12 2 6 3 2 2" xfId="23314"/>
    <cellStyle name="Normal 12 2 6 3 3" xfId="17751"/>
    <cellStyle name="Normal 12 2 6 4" xfId="8241"/>
    <cellStyle name="Normal 12 2 6 4 2" xfId="20657"/>
    <cellStyle name="Normal 12 2 6 5" xfId="14248"/>
    <cellStyle name="Normal 12 2 6_LNG &amp; LPG rework" xfId="30266"/>
    <cellStyle name="Normal 12 2 7" xfId="2066"/>
    <cellStyle name="Normal 12 2 7 2" xfId="5320"/>
    <cellStyle name="Normal 12 2 7 2 2" xfId="11738"/>
    <cellStyle name="Normal 12 2 7 2 2 2" xfId="24126"/>
    <cellStyle name="Normal 12 2 7 2 3" xfId="17752"/>
    <cellStyle name="Normal 12 2 7 3" xfId="8242"/>
    <cellStyle name="Normal 12 2 7 3 2" xfId="20658"/>
    <cellStyle name="Normal 12 2 7 4" xfId="15523"/>
    <cellStyle name="Normal 12 2 8" xfId="2067"/>
    <cellStyle name="Normal 12 2 8 2" xfId="5321"/>
    <cellStyle name="Normal 12 2 8 2 2" xfId="11739"/>
    <cellStyle name="Normal 12 2 8 2 2 2" xfId="24127"/>
    <cellStyle name="Normal 12 2 8 2 3" xfId="17753"/>
    <cellStyle name="Normal 12 2 8 3" xfId="8243"/>
    <cellStyle name="Normal 12 2 8 3 2" xfId="20659"/>
    <cellStyle name="Normal 12 2 8 4" xfId="15524"/>
    <cellStyle name="Normal 12 2 9" xfId="2068"/>
    <cellStyle name="Normal 12 2 9 2" xfId="5322"/>
    <cellStyle name="Normal 12 2 9 2 2" xfId="11740"/>
    <cellStyle name="Normal 12 2 9 2 2 2" xfId="24128"/>
    <cellStyle name="Normal 12 2 9 2 3" xfId="17754"/>
    <cellStyle name="Normal 12 2 9 3" xfId="8244"/>
    <cellStyle name="Normal 12 2 9 3 2" xfId="20660"/>
    <cellStyle name="Normal 12 2 9 4" xfId="15525"/>
    <cellStyle name="Normal 12 2_Alumina Prices" xfId="2069"/>
    <cellStyle name="Normal 12 20" xfId="2070"/>
    <cellStyle name="Normal 12 20 2" xfId="3507"/>
    <cellStyle name="Normal 12 20 2 2" xfId="6373"/>
    <cellStyle name="Normal 12 20 2 2 2" xfId="10307"/>
    <cellStyle name="Normal 12 20 2 2 2 2" xfId="22708"/>
    <cellStyle name="Normal 12 20 2 2 3" xfId="18803"/>
    <cellStyle name="Normal 12 20 2 3" xfId="10694"/>
    <cellStyle name="Normal 12 20 2 3 2" xfId="23095"/>
    <cellStyle name="Normal 12 20 2 4" xfId="9298"/>
    <cellStyle name="Normal 12 20 2 4 2" xfId="21708"/>
    <cellStyle name="Normal 12 20 2 5" xfId="16573"/>
    <cellStyle name="Normal 12 20 2_LNG &amp; LPG rework" xfId="30267"/>
    <cellStyle name="Normal 12 20 3" xfId="5323"/>
    <cellStyle name="Normal 12 20 3 2" xfId="10223"/>
    <cellStyle name="Normal 12 20 3 2 2" xfId="22624"/>
    <cellStyle name="Normal 12 20 3 3" xfId="17755"/>
    <cellStyle name="Normal 12 20 4" xfId="10509"/>
    <cellStyle name="Normal 12 20 4 2" xfId="22910"/>
    <cellStyle name="Normal 12 20 5" xfId="8245"/>
    <cellStyle name="Normal 12 20 5 2" xfId="20661"/>
    <cellStyle name="Normal 12 20 6" xfId="15526"/>
    <cellStyle name="Normal 12 20_LNG &amp; LPG rework" xfId="30269"/>
    <cellStyle name="Normal 12 21" xfId="2071"/>
    <cellStyle name="Normal 12 21 2" xfId="5324"/>
    <cellStyle name="Normal 12 21 2 2" xfId="10480"/>
    <cellStyle name="Normal 12 21 2 2 2" xfId="22881"/>
    <cellStyle name="Normal 12 21 2 3" xfId="17756"/>
    <cellStyle name="Normal 12 21 3" xfId="10877"/>
    <cellStyle name="Normal 12 21 3 2" xfId="23278"/>
    <cellStyle name="Normal 12 21 4" xfId="8246"/>
    <cellStyle name="Normal 12 21 4 2" xfId="20662"/>
    <cellStyle name="Normal 12 21 5" xfId="15527"/>
    <cellStyle name="Normal 12 21_LNG &amp; LPG rework" xfId="30268"/>
    <cellStyle name="Normal 12 22" xfId="2072"/>
    <cellStyle name="Normal 12 22 2" xfId="5325"/>
    <cellStyle name="Normal 12 22 2 2" xfId="10486"/>
    <cellStyle name="Normal 12 22 2 2 2" xfId="22887"/>
    <cellStyle name="Normal 12 22 2 3" xfId="17757"/>
    <cellStyle name="Normal 12 22 3" xfId="10885"/>
    <cellStyle name="Normal 12 22 3 2" xfId="23286"/>
    <cellStyle name="Normal 12 22 4" xfId="8247"/>
    <cellStyle name="Normal 12 22 4 2" xfId="20663"/>
    <cellStyle name="Normal 12 22 5" xfId="15528"/>
    <cellStyle name="Normal 12 22_LNG &amp; LPG rework" xfId="30270"/>
    <cellStyle name="Normal 12 23" xfId="2073"/>
    <cellStyle name="Normal 12 23 2" xfId="5326"/>
    <cellStyle name="Normal 12 23 2 2" xfId="11741"/>
    <cellStyle name="Normal 12 23 2 2 2" xfId="24129"/>
    <cellStyle name="Normal 12 23 2 3" xfId="17758"/>
    <cellStyle name="Normal 12 23 3" xfId="8248"/>
    <cellStyle name="Normal 12 23 3 2" xfId="20664"/>
    <cellStyle name="Normal 12 23 4" xfId="15529"/>
    <cellStyle name="Normal 12 24" xfId="2074"/>
    <cellStyle name="Normal 12 24 2" xfId="5327"/>
    <cellStyle name="Normal 12 24 2 2" xfId="11742"/>
    <cellStyle name="Normal 12 24 2 2 2" xfId="24130"/>
    <cellStyle name="Normal 12 24 2 3" xfId="17759"/>
    <cellStyle name="Normal 12 24 3" xfId="8249"/>
    <cellStyle name="Normal 12 24 3 2" xfId="20665"/>
    <cellStyle name="Normal 12 24 4" xfId="15530"/>
    <cellStyle name="Normal 12 25" xfId="2075"/>
    <cellStyle name="Normal 12 25 2" xfId="5328"/>
    <cellStyle name="Normal 12 25 2 2" xfId="11743"/>
    <cellStyle name="Normal 12 25 2 2 2" xfId="24131"/>
    <cellStyle name="Normal 12 25 2 3" xfId="17760"/>
    <cellStyle name="Normal 12 25 3" xfId="8250"/>
    <cellStyle name="Normal 12 25 3 2" xfId="20666"/>
    <cellStyle name="Normal 12 25 4" xfId="15531"/>
    <cellStyle name="Normal 12 26" xfId="2076"/>
    <cellStyle name="Normal 12 26 2" xfId="5329"/>
    <cellStyle name="Normal 12 26 2 2" xfId="11744"/>
    <cellStyle name="Normal 12 26 2 2 2" xfId="24132"/>
    <cellStyle name="Normal 12 26 2 3" xfId="17761"/>
    <cellStyle name="Normal 12 26 3" xfId="8251"/>
    <cellStyle name="Normal 12 26 3 2" xfId="20667"/>
    <cellStyle name="Normal 12 26 4" xfId="15532"/>
    <cellStyle name="Normal 12 27" xfId="2077"/>
    <cellStyle name="Normal 12 27 2" xfId="5330"/>
    <cellStyle name="Normal 12 27 2 2" xfId="11745"/>
    <cellStyle name="Normal 12 27 2 2 2" xfId="24133"/>
    <cellStyle name="Normal 12 27 2 3" xfId="17762"/>
    <cellStyle name="Normal 12 27 3" xfId="8252"/>
    <cellStyle name="Normal 12 27 3 2" xfId="20668"/>
    <cellStyle name="Normal 12 27 4" xfId="15533"/>
    <cellStyle name="Normal 12 28" xfId="2078"/>
    <cellStyle name="Normal 12 28 2" xfId="5331"/>
    <cellStyle name="Normal 12 28 2 2" xfId="11746"/>
    <cellStyle name="Normal 12 28 2 2 2" xfId="24134"/>
    <cellStyle name="Normal 12 28 2 3" xfId="17763"/>
    <cellStyle name="Normal 12 28 3" xfId="8253"/>
    <cellStyle name="Normal 12 28 3 2" xfId="20669"/>
    <cellStyle name="Normal 12 28 4" xfId="15534"/>
    <cellStyle name="Normal 12 29" xfId="2079"/>
    <cellStyle name="Normal 12 29 2" xfId="5332"/>
    <cellStyle name="Normal 12 29 2 2" xfId="11747"/>
    <cellStyle name="Normal 12 29 2 2 2" xfId="24135"/>
    <cellStyle name="Normal 12 29 2 3" xfId="17764"/>
    <cellStyle name="Normal 12 29 3" xfId="8254"/>
    <cellStyle name="Normal 12 29 3 2" xfId="20670"/>
    <cellStyle name="Normal 12 29 4" xfId="15535"/>
    <cellStyle name="Normal 12 3" xfId="161"/>
    <cellStyle name="Normal 12 3 10" xfId="2080"/>
    <cellStyle name="Normal 12 3 10 2" xfId="5333"/>
    <cellStyle name="Normal 12 3 10 2 2" xfId="11748"/>
    <cellStyle name="Normal 12 3 10 2 2 2" xfId="24136"/>
    <cellStyle name="Normal 12 3 10 2 3" xfId="17765"/>
    <cellStyle name="Normal 12 3 10 3" xfId="8255"/>
    <cellStyle name="Normal 12 3 10 3 2" xfId="20671"/>
    <cellStyle name="Normal 12 3 10 4" xfId="15536"/>
    <cellStyle name="Normal 12 3 11" xfId="2081"/>
    <cellStyle name="Normal 12 3 11 2" xfId="5334"/>
    <cellStyle name="Normal 12 3 11 2 2" xfId="11749"/>
    <cellStyle name="Normal 12 3 11 2 2 2" xfId="24137"/>
    <cellStyle name="Normal 12 3 11 2 3" xfId="17766"/>
    <cellStyle name="Normal 12 3 11 3" xfId="8256"/>
    <cellStyle name="Normal 12 3 11 3 2" xfId="20672"/>
    <cellStyle name="Normal 12 3 11 4" xfId="15537"/>
    <cellStyle name="Normal 12 3 12" xfId="2082"/>
    <cellStyle name="Normal 12 3 12 2" xfId="5335"/>
    <cellStyle name="Normal 12 3 12 2 2" xfId="11750"/>
    <cellStyle name="Normal 12 3 12 2 2 2" xfId="24138"/>
    <cellStyle name="Normal 12 3 12 2 3" xfId="17767"/>
    <cellStyle name="Normal 12 3 12 3" xfId="8257"/>
    <cellStyle name="Normal 12 3 12 3 2" xfId="20673"/>
    <cellStyle name="Normal 12 3 12 4" xfId="15538"/>
    <cellStyle name="Normal 12 3 13" xfId="2083"/>
    <cellStyle name="Normal 12 3 13 2" xfId="5336"/>
    <cellStyle name="Normal 12 3 13 2 2" xfId="11751"/>
    <cellStyle name="Normal 12 3 13 2 2 2" xfId="24139"/>
    <cellStyle name="Normal 12 3 13 2 3" xfId="17768"/>
    <cellStyle name="Normal 12 3 13 3" xfId="8258"/>
    <cellStyle name="Normal 12 3 13 3 2" xfId="20674"/>
    <cellStyle name="Normal 12 3 13 4" xfId="15539"/>
    <cellStyle name="Normal 12 3 14" xfId="2084"/>
    <cellStyle name="Normal 12 3 14 2" xfId="5337"/>
    <cellStyle name="Normal 12 3 14 2 2" xfId="11752"/>
    <cellStyle name="Normal 12 3 14 2 2 2" xfId="24140"/>
    <cellStyle name="Normal 12 3 14 2 3" xfId="17769"/>
    <cellStyle name="Normal 12 3 14 3" xfId="8259"/>
    <cellStyle name="Normal 12 3 14 3 2" xfId="20675"/>
    <cellStyle name="Normal 12 3 14 4" xfId="15540"/>
    <cellStyle name="Normal 12 3 15" xfId="2085"/>
    <cellStyle name="Normal 12 3 15 2" xfId="5338"/>
    <cellStyle name="Normal 12 3 15 2 2" xfId="11753"/>
    <cellStyle name="Normal 12 3 15 2 2 2" xfId="24141"/>
    <cellStyle name="Normal 12 3 15 2 3" xfId="17770"/>
    <cellStyle name="Normal 12 3 15 3" xfId="8260"/>
    <cellStyle name="Normal 12 3 15 3 2" xfId="20676"/>
    <cellStyle name="Normal 12 3 15 4" xfId="15541"/>
    <cellStyle name="Normal 12 3 16" xfId="2086"/>
    <cellStyle name="Normal 12 3 16 2" xfId="5339"/>
    <cellStyle name="Normal 12 3 16 2 2" xfId="11754"/>
    <cellStyle name="Normal 12 3 16 2 2 2" xfId="24142"/>
    <cellStyle name="Normal 12 3 16 2 3" xfId="17771"/>
    <cellStyle name="Normal 12 3 16 3" xfId="8261"/>
    <cellStyle name="Normal 12 3 16 3 2" xfId="20677"/>
    <cellStyle name="Normal 12 3 16 4" xfId="15542"/>
    <cellStyle name="Normal 12 3 17" xfId="2087"/>
    <cellStyle name="Normal 12 3 17 2" xfId="5340"/>
    <cellStyle name="Normal 12 3 17 2 2" xfId="11755"/>
    <cellStyle name="Normal 12 3 17 2 2 2" xfId="24143"/>
    <cellStyle name="Normal 12 3 17 2 3" xfId="17772"/>
    <cellStyle name="Normal 12 3 17 3" xfId="8262"/>
    <cellStyle name="Normal 12 3 17 3 2" xfId="20678"/>
    <cellStyle name="Normal 12 3 17 4" xfId="15543"/>
    <cellStyle name="Normal 12 3 18" xfId="2088"/>
    <cellStyle name="Normal 12 3 18 2" xfId="5341"/>
    <cellStyle name="Normal 12 3 18 2 2" xfId="11756"/>
    <cellStyle name="Normal 12 3 18 2 2 2" xfId="24144"/>
    <cellStyle name="Normal 12 3 18 2 3" xfId="17773"/>
    <cellStyle name="Normal 12 3 18 3" xfId="8263"/>
    <cellStyle name="Normal 12 3 18 3 2" xfId="20679"/>
    <cellStyle name="Normal 12 3 18 4" xfId="15544"/>
    <cellStyle name="Normal 12 3 19" xfId="2089"/>
    <cellStyle name="Normal 12 3 19 2" xfId="5342"/>
    <cellStyle name="Normal 12 3 19 2 2" xfId="11757"/>
    <cellStyle name="Normal 12 3 19 2 2 2" xfId="24145"/>
    <cellStyle name="Normal 12 3 19 2 3" xfId="17774"/>
    <cellStyle name="Normal 12 3 19 3" xfId="8264"/>
    <cellStyle name="Normal 12 3 19 3 2" xfId="20680"/>
    <cellStyle name="Normal 12 3 19 4" xfId="15545"/>
    <cellStyle name="Normal 12 3 2" xfId="252"/>
    <cellStyle name="Normal 12 3 2 10" xfId="13645"/>
    <cellStyle name="Normal 12 3 2 2" xfId="628"/>
    <cellStyle name="Normal 12 3 2 2 2" xfId="2090"/>
    <cellStyle name="Normal 12 3 2 2 2 2" xfId="6822"/>
    <cellStyle name="Normal 12 3 2 2 2 2 2" xfId="12981"/>
    <cellStyle name="Normal 12 3 2 2 2 2 2 2" xfId="25368"/>
    <cellStyle name="Normal 12 3 2 2 2 2 3" xfId="19248"/>
    <cellStyle name="Normal 12 3 2 2 2 3" xfId="9750"/>
    <cellStyle name="Normal 12 3 2 2 2 3 2" xfId="22153"/>
    <cellStyle name="Normal 12 3 2 2 2 4" xfId="15546"/>
    <cellStyle name="Normal 12 3 2 2 3" xfId="5343"/>
    <cellStyle name="Normal 12 3 2 2 3 2" xfId="10620"/>
    <cellStyle name="Normal 12 3 2 2 3 2 2" xfId="23021"/>
    <cellStyle name="Normal 12 3 2 2 3 3" xfId="17775"/>
    <cellStyle name="Normal 12 3 2 2 4" xfId="8265"/>
    <cellStyle name="Normal 12 3 2 2 4 2" xfId="20681"/>
    <cellStyle name="Normal 12 3 2 2 5" xfId="14358"/>
    <cellStyle name="Normal 12 3 2 2 6" xfId="13823"/>
    <cellStyle name="Normal 12 3 2 2_LNG &amp; LPG rework" xfId="30187"/>
    <cellStyle name="Normal 12 3 2 3" xfId="2091"/>
    <cellStyle name="Normal 12 3 2 3 2" xfId="5344"/>
    <cellStyle name="Normal 12 3 2 3 2 2" xfId="10416"/>
    <cellStyle name="Normal 12 3 2 3 2 2 2" xfId="22817"/>
    <cellStyle name="Normal 12 3 2 3 2 3" xfId="17776"/>
    <cellStyle name="Normal 12 3 2 3 3" xfId="10807"/>
    <cellStyle name="Normal 12 3 2 3 3 2" xfId="23208"/>
    <cellStyle name="Normal 12 3 2 3 4" xfId="8266"/>
    <cellStyle name="Normal 12 3 2 3 4 2" xfId="20682"/>
    <cellStyle name="Normal 12 3 2 3 5" xfId="15547"/>
    <cellStyle name="Normal 12 3 2 3_LNG &amp; LPG rework" xfId="30271"/>
    <cellStyle name="Normal 12 3 2 4" xfId="2092"/>
    <cellStyle name="Normal 12 3 2 4 2" xfId="5345"/>
    <cellStyle name="Normal 12 3 2 4 2 2" xfId="11758"/>
    <cellStyle name="Normal 12 3 2 4 2 2 2" xfId="24146"/>
    <cellStyle name="Normal 12 3 2 4 2 3" xfId="17777"/>
    <cellStyle name="Normal 12 3 2 4 3" xfId="8267"/>
    <cellStyle name="Normal 12 3 2 4 3 2" xfId="20683"/>
    <cellStyle name="Normal 12 3 2 4 4" xfId="15548"/>
    <cellStyle name="Normal 12 3 2 5" xfId="2093"/>
    <cellStyle name="Normal 12 3 2 5 2" xfId="5346"/>
    <cellStyle name="Normal 12 3 2 5 2 2" xfId="11759"/>
    <cellStyle name="Normal 12 3 2 5 2 2 2" xfId="24147"/>
    <cellStyle name="Normal 12 3 2 5 2 3" xfId="17778"/>
    <cellStyle name="Normal 12 3 2 5 3" xfId="8268"/>
    <cellStyle name="Normal 12 3 2 5 3 2" xfId="20684"/>
    <cellStyle name="Normal 12 3 2 5 4" xfId="15549"/>
    <cellStyle name="Normal 12 3 2 6" xfId="954"/>
    <cellStyle name="Normal 12 3 2 6 2" xfId="6628"/>
    <cellStyle name="Normal 12 3 2 6 2 2" xfId="12787"/>
    <cellStyle name="Normal 12 3 2 6 2 2 2" xfId="25174"/>
    <cellStyle name="Normal 12 3 2 6 2 3" xfId="19054"/>
    <cellStyle name="Normal 12 3 2 6 3" xfId="9556"/>
    <cellStyle name="Normal 12 3 2 6 3 2" xfId="21959"/>
    <cellStyle name="Normal 12 3 2 6 4" xfId="14617"/>
    <cellStyle name="Normal 12 3 2 7" xfId="4409"/>
    <cellStyle name="Normal 12 3 2 7 2" xfId="11022"/>
    <cellStyle name="Normal 12 3 2 7 2 2" xfId="23410"/>
    <cellStyle name="Normal 12 3 2 7 3" xfId="16846"/>
    <cellStyle name="Normal 12 3 2 8" xfId="7332"/>
    <cellStyle name="Normal 12 3 2 8 2" xfId="19752"/>
    <cellStyle name="Normal 12 3 2 9" xfId="14003"/>
    <cellStyle name="Normal 12 3 2_Alumina Prices" xfId="2094"/>
    <cellStyle name="Normal 12 3 20" xfId="953"/>
    <cellStyle name="Normal 12 3 20 2" xfId="6627"/>
    <cellStyle name="Normal 12 3 20 2 2" xfId="12786"/>
    <cellStyle name="Normal 12 3 20 2 2 2" xfId="25173"/>
    <cellStyle name="Normal 12 3 20 2 3" xfId="19053"/>
    <cellStyle name="Normal 12 3 20 3" xfId="9555"/>
    <cellStyle name="Normal 12 3 20 3 2" xfId="21958"/>
    <cellStyle name="Normal 12 3 20 4" xfId="14616"/>
    <cellStyle name="Normal 12 3 21" xfId="4408"/>
    <cellStyle name="Normal 12 3 21 2" xfId="11021"/>
    <cellStyle name="Normal 12 3 21 2 2" xfId="23409"/>
    <cellStyle name="Normal 12 3 21 3" xfId="16845"/>
    <cellStyle name="Normal 12 3 22" xfId="7331"/>
    <cellStyle name="Normal 12 3 22 2" xfId="19751"/>
    <cellStyle name="Normal 12 3 23" xfId="13914"/>
    <cellStyle name="Normal 12 3 24" xfId="13557"/>
    <cellStyle name="Normal 12 3 3" xfId="342"/>
    <cellStyle name="Normal 12 3 3 2" xfId="716"/>
    <cellStyle name="Normal 12 3 3 2 2" xfId="4102"/>
    <cellStyle name="Normal 12 3 3 2 2 2" xfId="7166"/>
    <cellStyle name="Normal 12 3 3 2 2 2 2" xfId="13324"/>
    <cellStyle name="Normal 12 3 3 2 2 2 2 2" xfId="25711"/>
    <cellStyle name="Normal 12 3 3 2 2 2 3" xfId="19591"/>
    <cellStyle name="Normal 12 3 3 2 2 3" xfId="10093"/>
    <cellStyle name="Normal 12 3 3 2 2 3 2" xfId="22496"/>
    <cellStyle name="Normal 12 3 3 2 2 4" xfId="16673"/>
    <cellStyle name="Normal 12 3 3 2 3" xfId="6477"/>
    <cellStyle name="Normal 12 3 3 2 3 2" xfId="12636"/>
    <cellStyle name="Normal 12 3 3 2 3 2 2" xfId="25023"/>
    <cellStyle name="Normal 12 3 3 2 3 3" xfId="18903"/>
    <cellStyle name="Normal 12 3 3 2 4" xfId="9405"/>
    <cellStyle name="Normal 12 3 3 2 4 2" xfId="21808"/>
    <cellStyle name="Normal 12 3 3 2 5" xfId="14446"/>
    <cellStyle name="Normal 12 3 3 3" xfId="2095"/>
    <cellStyle name="Normal 12 3 3 3 2" xfId="6823"/>
    <cellStyle name="Normal 12 3 3 3 2 2" xfId="12982"/>
    <cellStyle name="Normal 12 3 3 3 2 2 2" xfId="25369"/>
    <cellStyle name="Normal 12 3 3 3 2 3" xfId="19249"/>
    <cellStyle name="Normal 12 3 3 3 3" xfId="9751"/>
    <cellStyle name="Normal 12 3 3 3 3 2" xfId="22154"/>
    <cellStyle name="Normal 12 3 3 3 4" xfId="15550"/>
    <cellStyle name="Normal 12 3 3 4" xfId="5347"/>
    <cellStyle name="Normal 12 3 3 4 2" xfId="11760"/>
    <cellStyle name="Normal 12 3 3 4 2 2" xfId="24148"/>
    <cellStyle name="Normal 12 3 3 4 3" xfId="17779"/>
    <cellStyle name="Normal 12 3 3 5" xfId="8269"/>
    <cellStyle name="Normal 12 3 3 5 2" xfId="20685"/>
    <cellStyle name="Normal 12 3 3 6" xfId="14091"/>
    <cellStyle name="Normal 12 3 3 7" xfId="13735"/>
    <cellStyle name="Normal 12 3 3_LNG &amp; LPG rework" xfId="30272"/>
    <cellStyle name="Normal 12 3 4" xfId="430"/>
    <cellStyle name="Normal 12 3 4 2" xfId="804"/>
    <cellStyle name="Normal 12 3 4 2 2" xfId="4188"/>
    <cellStyle name="Normal 12 3 4 2 2 2" xfId="7248"/>
    <cellStyle name="Normal 12 3 4 2 2 2 2" xfId="13406"/>
    <cellStyle name="Normal 12 3 4 2 2 2 2 2" xfId="25793"/>
    <cellStyle name="Normal 12 3 4 2 2 2 3" xfId="19673"/>
    <cellStyle name="Normal 12 3 4 2 2 3" xfId="10175"/>
    <cellStyle name="Normal 12 3 4 2 2 3 2" xfId="22578"/>
    <cellStyle name="Normal 12 3 4 2 2 4" xfId="16759"/>
    <cellStyle name="Normal 12 3 4 2 3" xfId="6563"/>
    <cellStyle name="Normal 12 3 4 2 3 2" xfId="12722"/>
    <cellStyle name="Normal 12 3 4 2 3 2 2" xfId="25109"/>
    <cellStyle name="Normal 12 3 4 2 3 3" xfId="18989"/>
    <cellStyle name="Normal 12 3 4 2 4" xfId="9491"/>
    <cellStyle name="Normal 12 3 4 2 4 2" xfId="21894"/>
    <cellStyle name="Normal 12 3 4 2 5" xfId="14534"/>
    <cellStyle name="Normal 12 3 4 3" xfId="2096"/>
    <cellStyle name="Normal 12 3 4 3 2" xfId="6824"/>
    <cellStyle name="Normal 12 3 4 3 2 2" xfId="12983"/>
    <cellStyle name="Normal 12 3 4 3 2 2 2" xfId="25370"/>
    <cellStyle name="Normal 12 3 4 3 2 3" xfId="19250"/>
    <cellStyle name="Normal 12 3 4 3 3" xfId="9752"/>
    <cellStyle name="Normal 12 3 4 3 3 2" xfId="22155"/>
    <cellStyle name="Normal 12 3 4 3 4" xfId="15551"/>
    <cellStyle name="Normal 12 3 4 4" xfId="5348"/>
    <cellStyle name="Normal 12 3 4 4 2" xfId="11761"/>
    <cellStyle name="Normal 12 3 4 4 2 2" xfId="24149"/>
    <cellStyle name="Normal 12 3 4 4 3" xfId="17780"/>
    <cellStyle name="Normal 12 3 4 5" xfId="8270"/>
    <cellStyle name="Normal 12 3 4 5 2" xfId="20686"/>
    <cellStyle name="Normal 12 3 4 6" xfId="14179"/>
    <cellStyle name="Normal 12 3 4_LNG &amp; LPG rework" xfId="30273"/>
    <cellStyle name="Normal 12 3 5" xfId="539"/>
    <cellStyle name="Normal 12 3 5 2" xfId="2097"/>
    <cellStyle name="Normal 12 3 5 2 2" xfId="6825"/>
    <cellStyle name="Normal 12 3 5 2 2 2" xfId="12984"/>
    <cellStyle name="Normal 12 3 5 2 2 2 2" xfId="25371"/>
    <cellStyle name="Normal 12 3 5 2 2 3" xfId="19251"/>
    <cellStyle name="Normal 12 3 5 2 3" xfId="9753"/>
    <cellStyle name="Normal 12 3 5 2 3 2" xfId="22156"/>
    <cellStyle name="Normal 12 3 5 2 4" xfId="15552"/>
    <cellStyle name="Normal 12 3 5 3" xfId="5349"/>
    <cellStyle name="Normal 12 3 5 3 2" xfId="10935"/>
    <cellStyle name="Normal 12 3 5 3 2 2" xfId="23336"/>
    <cellStyle name="Normal 12 3 5 3 3" xfId="17781"/>
    <cellStyle name="Normal 12 3 5 4" xfId="8271"/>
    <cellStyle name="Normal 12 3 5 4 2" xfId="20687"/>
    <cellStyle name="Normal 12 3 5 5" xfId="14270"/>
    <cellStyle name="Normal 12 3 5_LNG &amp; LPG rework" xfId="30274"/>
    <cellStyle name="Normal 12 3 6" xfId="2098"/>
    <cellStyle name="Normal 12 3 6 2" xfId="5350"/>
    <cellStyle name="Normal 12 3 6 2 2" xfId="11762"/>
    <cellStyle name="Normal 12 3 6 2 2 2" xfId="24150"/>
    <cellStyle name="Normal 12 3 6 2 3" xfId="17782"/>
    <cellStyle name="Normal 12 3 6 3" xfId="8272"/>
    <cellStyle name="Normal 12 3 6 3 2" xfId="20688"/>
    <cellStyle name="Normal 12 3 6 4" xfId="15553"/>
    <cellStyle name="Normal 12 3 7" xfId="2099"/>
    <cellStyle name="Normal 12 3 7 2" xfId="5351"/>
    <cellStyle name="Normal 12 3 7 2 2" xfId="11763"/>
    <cellStyle name="Normal 12 3 7 2 2 2" xfId="24151"/>
    <cellStyle name="Normal 12 3 7 2 3" xfId="17783"/>
    <cellStyle name="Normal 12 3 7 3" xfId="8273"/>
    <cellStyle name="Normal 12 3 7 3 2" xfId="20689"/>
    <cellStyle name="Normal 12 3 7 4" xfId="15554"/>
    <cellStyle name="Normal 12 3 8" xfId="2100"/>
    <cellStyle name="Normal 12 3 8 2" xfId="5352"/>
    <cellStyle name="Normal 12 3 8 2 2" xfId="11764"/>
    <cellStyle name="Normal 12 3 8 2 2 2" xfId="24152"/>
    <cellStyle name="Normal 12 3 8 2 3" xfId="17784"/>
    <cellStyle name="Normal 12 3 8 3" xfId="8274"/>
    <cellStyle name="Normal 12 3 8 3 2" xfId="20690"/>
    <cellStyle name="Normal 12 3 8 4" xfId="15555"/>
    <cellStyle name="Normal 12 3 9" xfId="2101"/>
    <cellStyle name="Normal 12 3 9 2" xfId="5353"/>
    <cellStyle name="Normal 12 3 9 2 2" xfId="11765"/>
    <cellStyle name="Normal 12 3 9 2 2 2" xfId="24153"/>
    <cellStyle name="Normal 12 3 9 2 3" xfId="17785"/>
    <cellStyle name="Normal 12 3 9 3" xfId="8275"/>
    <cellStyle name="Normal 12 3 9 3 2" xfId="20691"/>
    <cellStyle name="Normal 12 3 9 4" xfId="15556"/>
    <cellStyle name="Normal 12 3_Alumina Prices" xfId="2102"/>
    <cellStyle name="Normal 12 30" xfId="2103"/>
    <cellStyle name="Normal 12 30 2" xfId="5354"/>
    <cellStyle name="Normal 12 30 2 2" xfId="11766"/>
    <cellStyle name="Normal 12 30 2 2 2" xfId="24154"/>
    <cellStyle name="Normal 12 30 2 3" xfId="17786"/>
    <cellStyle name="Normal 12 30 3" xfId="8276"/>
    <cellStyle name="Normal 12 30 3 2" xfId="20692"/>
    <cellStyle name="Normal 12 30 4" xfId="15557"/>
    <cellStyle name="Normal 12 31" xfId="2104"/>
    <cellStyle name="Normal 12 31 2" xfId="5355"/>
    <cellStyle name="Normal 12 31 2 2" xfId="11767"/>
    <cellStyle name="Normal 12 31 2 2 2" xfId="24155"/>
    <cellStyle name="Normal 12 31 2 3" xfId="17787"/>
    <cellStyle name="Normal 12 31 3" xfId="8277"/>
    <cellStyle name="Normal 12 31 3 2" xfId="20693"/>
    <cellStyle name="Normal 12 31 4" xfId="15558"/>
    <cellStyle name="Normal 12 32" xfId="950"/>
    <cellStyle name="Normal 12 32 2" xfId="4405"/>
    <cellStyle name="Normal 12 32 2 2" xfId="11018"/>
    <cellStyle name="Normal 12 32 2 2 2" xfId="23406"/>
    <cellStyle name="Normal 12 32 2 3" xfId="16842"/>
    <cellStyle name="Normal 12 32 3" xfId="7328"/>
    <cellStyle name="Normal 12 32 3 2" xfId="19748"/>
    <cellStyle name="Normal 12 32 4" xfId="14613"/>
    <cellStyle name="Normal 12 33" xfId="849"/>
    <cellStyle name="Normal 12 34" xfId="1064"/>
    <cellStyle name="Normal 12 35" xfId="4228"/>
    <cellStyle name="Normal 12 36" xfId="4240"/>
    <cellStyle name="Normal 12 37" xfId="4349"/>
    <cellStyle name="Normal 12 38" xfId="4253"/>
    <cellStyle name="Normal 12 39" xfId="4255"/>
    <cellStyle name="Normal 12 4" xfId="208"/>
    <cellStyle name="Normal 12 4 10" xfId="2105"/>
    <cellStyle name="Normal 12 4 10 2" xfId="5356"/>
    <cellStyle name="Normal 12 4 10 2 2" xfId="11768"/>
    <cellStyle name="Normal 12 4 10 2 2 2" xfId="24156"/>
    <cellStyle name="Normal 12 4 10 2 3" xfId="17788"/>
    <cellStyle name="Normal 12 4 10 3" xfId="8278"/>
    <cellStyle name="Normal 12 4 10 3 2" xfId="20694"/>
    <cellStyle name="Normal 12 4 10 4" xfId="15559"/>
    <cellStyle name="Normal 12 4 11" xfId="2106"/>
    <cellStyle name="Normal 12 4 11 2" xfId="5357"/>
    <cellStyle name="Normal 12 4 11 2 2" xfId="11769"/>
    <cellStyle name="Normal 12 4 11 2 2 2" xfId="24157"/>
    <cellStyle name="Normal 12 4 11 2 3" xfId="17789"/>
    <cellStyle name="Normal 12 4 11 3" xfId="8279"/>
    <cellStyle name="Normal 12 4 11 3 2" xfId="20695"/>
    <cellStyle name="Normal 12 4 11 4" xfId="15560"/>
    <cellStyle name="Normal 12 4 12" xfId="2107"/>
    <cellStyle name="Normal 12 4 12 2" xfId="5358"/>
    <cellStyle name="Normal 12 4 12 2 2" xfId="11770"/>
    <cellStyle name="Normal 12 4 12 2 2 2" xfId="24158"/>
    <cellStyle name="Normal 12 4 12 2 3" xfId="17790"/>
    <cellStyle name="Normal 12 4 12 3" xfId="8280"/>
    <cellStyle name="Normal 12 4 12 3 2" xfId="20696"/>
    <cellStyle name="Normal 12 4 12 4" xfId="15561"/>
    <cellStyle name="Normal 12 4 13" xfId="2108"/>
    <cellStyle name="Normal 12 4 13 2" xfId="5359"/>
    <cellStyle name="Normal 12 4 13 2 2" xfId="11771"/>
    <cellStyle name="Normal 12 4 13 2 2 2" xfId="24159"/>
    <cellStyle name="Normal 12 4 13 2 3" xfId="17791"/>
    <cellStyle name="Normal 12 4 13 3" xfId="8281"/>
    <cellStyle name="Normal 12 4 13 3 2" xfId="20697"/>
    <cellStyle name="Normal 12 4 13 4" xfId="15562"/>
    <cellStyle name="Normal 12 4 14" xfId="2109"/>
    <cellStyle name="Normal 12 4 14 2" xfId="5360"/>
    <cellStyle name="Normal 12 4 14 2 2" xfId="11772"/>
    <cellStyle name="Normal 12 4 14 2 2 2" xfId="24160"/>
    <cellStyle name="Normal 12 4 14 2 3" xfId="17792"/>
    <cellStyle name="Normal 12 4 14 3" xfId="8282"/>
    <cellStyle name="Normal 12 4 14 3 2" xfId="20698"/>
    <cellStyle name="Normal 12 4 14 4" xfId="15563"/>
    <cellStyle name="Normal 12 4 15" xfId="2110"/>
    <cellStyle name="Normal 12 4 15 2" xfId="5361"/>
    <cellStyle name="Normal 12 4 15 2 2" xfId="11773"/>
    <cellStyle name="Normal 12 4 15 2 2 2" xfId="24161"/>
    <cellStyle name="Normal 12 4 15 2 3" xfId="17793"/>
    <cellStyle name="Normal 12 4 15 3" xfId="8283"/>
    <cellStyle name="Normal 12 4 15 3 2" xfId="20699"/>
    <cellStyle name="Normal 12 4 15 4" xfId="15564"/>
    <cellStyle name="Normal 12 4 16" xfId="2111"/>
    <cellStyle name="Normal 12 4 16 2" xfId="5362"/>
    <cellStyle name="Normal 12 4 16 2 2" xfId="11774"/>
    <cellStyle name="Normal 12 4 16 2 2 2" xfId="24162"/>
    <cellStyle name="Normal 12 4 16 2 3" xfId="17794"/>
    <cellStyle name="Normal 12 4 16 3" xfId="8284"/>
    <cellStyle name="Normal 12 4 16 3 2" xfId="20700"/>
    <cellStyle name="Normal 12 4 16 4" xfId="15565"/>
    <cellStyle name="Normal 12 4 17" xfId="2112"/>
    <cellStyle name="Normal 12 4 17 2" xfId="5363"/>
    <cellStyle name="Normal 12 4 17 2 2" xfId="11775"/>
    <cellStyle name="Normal 12 4 17 2 2 2" xfId="24163"/>
    <cellStyle name="Normal 12 4 17 2 3" xfId="17795"/>
    <cellStyle name="Normal 12 4 17 3" xfId="8285"/>
    <cellStyle name="Normal 12 4 17 3 2" xfId="20701"/>
    <cellStyle name="Normal 12 4 17 4" xfId="15566"/>
    <cellStyle name="Normal 12 4 18" xfId="2113"/>
    <cellStyle name="Normal 12 4 18 2" xfId="5364"/>
    <cellStyle name="Normal 12 4 18 2 2" xfId="11776"/>
    <cellStyle name="Normal 12 4 18 2 2 2" xfId="24164"/>
    <cellStyle name="Normal 12 4 18 2 3" xfId="17796"/>
    <cellStyle name="Normal 12 4 18 3" xfId="8286"/>
    <cellStyle name="Normal 12 4 18 3 2" xfId="20702"/>
    <cellStyle name="Normal 12 4 18 4" xfId="15567"/>
    <cellStyle name="Normal 12 4 19" xfId="955"/>
    <cellStyle name="Normal 12 4 19 2" xfId="6629"/>
    <cellStyle name="Normal 12 4 19 2 2" xfId="12788"/>
    <cellStyle name="Normal 12 4 19 2 2 2" xfId="25175"/>
    <cellStyle name="Normal 12 4 19 2 3" xfId="19055"/>
    <cellStyle name="Normal 12 4 19 3" xfId="9557"/>
    <cellStyle name="Normal 12 4 19 3 2" xfId="21960"/>
    <cellStyle name="Normal 12 4 19 4" xfId="14618"/>
    <cellStyle name="Normal 12 4 2" xfId="584"/>
    <cellStyle name="Normal 12 4 2 2" xfId="956"/>
    <cellStyle name="Normal 12 4 2 2 2" xfId="6630"/>
    <cellStyle name="Normal 12 4 2 2 2 2" xfId="12789"/>
    <cellStyle name="Normal 12 4 2 2 2 2 2" xfId="25176"/>
    <cellStyle name="Normal 12 4 2 2 2 3" xfId="19056"/>
    <cellStyle name="Normal 12 4 2 2 3" xfId="9558"/>
    <cellStyle name="Normal 12 4 2 2 3 2" xfId="21961"/>
    <cellStyle name="Normal 12 4 2 2 4" xfId="14619"/>
    <cellStyle name="Normal 12 4 2 3" xfId="4411"/>
    <cellStyle name="Normal 12 4 2 3 2" xfId="10512"/>
    <cellStyle name="Normal 12 4 2 3 2 2" xfId="22913"/>
    <cellStyle name="Normal 12 4 2 3 3" xfId="16848"/>
    <cellStyle name="Normal 12 4 2 4" xfId="7334"/>
    <cellStyle name="Normal 12 4 2 4 2" xfId="19754"/>
    <cellStyle name="Normal 12 4 2 5" xfId="14314"/>
    <cellStyle name="Normal 12 4 2 6" xfId="13779"/>
    <cellStyle name="Normal 12 4 2_Iron Ore TSI Prices" xfId="13485"/>
    <cellStyle name="Normal 12 4 20" xfId="4410"/>
    <cellStyle name="Normal 12 4 20 2" xfId="11023"/>
    <cellStyle name="Normal 12 4 20 2 2" xfId="23411"/>
    <cellStyle name="Normal 12 4 20 3" xfId="16847"/>
    <cellStyle name="Normal 12 4 21" xfId="7333"/>
    <cellStyle name="Normal 12 4 21 2" xfId="19753"/>
    <cellStyle name="Normal 12 4 22" xfId="13959"/>
    <cellStyle name="Normal 12 4 23" xfId="13601"/>
    <cellStyle name="Normal 12 4 3" xfId="2114"/>
    <cellStyle name="Normal 12 4 3 2" xfId="5365"/>
    <cellStyle name="Normal 12 4 3 2 2" xfId="10310"/>
    <cellStyle name="Normal 12 4 3 2 2 2" xfId="22711"/>
    <cellStyle name="Normal 12 4 3 2 3" xfId="17797"/>
    <cellStyle name="Normal 12 4 3 3" xfId="10698"/>
    <cellStyle name="Normal 12 4 3 3 2" xfId="23099"/>
    <cellStyle name="Normal 12 4 3 4" xfId="8287"/>
    <cellStyle name="Normal 12 4 3 4 2" xfId="20703"/>
    <cellStyle name="Normal 12 4 3 5" xfId="15568"/>
    <cellStyle name="Normal 12 4 3_LNG &amp; LPG rework" xfId="30275"/>
    <cellStyle name="Normal 12 4 4" xfId="2115"/>
    <cellStyle name="Normal 12 4 4 2" xfId="5366"/>
    <cellStyle name="Normal 12 4 4 2 2" xfId="11777"/>
    <cellStyle name="Normal 12 4 4 2 2 2" xfId="24165"/>
    <cellStyle name="Normal 12 4 4 2 3" xfId="17798"/>
    <cellStyle name="Normal 12 4 4 3" xfId="8288"/>
    <cellStyle name="Normal 12 4 4 3 2" xfId="20704"/>
    <cellStyle name="Normal 12 4 4 4" xfId="15569"/>
    <cellStyle name="Normal 12 4 5" xfId="2116"/>
    <cellStyle name="Normal 12 4 5 2" xfId="5367"/>
    <cellStyle name="Normal 12 4 5 2 2" xfId="11778"/>
    <cellStyle name="Normal 12 4 5 2 2 2" xfId="24166"/>
    <cellStyle name="Normal 12 4 5 2 3" xfId="17799"/>
    <cellStyle name="Normal 12 4 5 3" xfId="8289"/>
    <cellStyle name="Normal 12 4 5 3 2" xfId="20705"/>
    <cellStyle name="Normal 12 4 5 4" xfId="15570"/>
    <cellStyle name="Normal 12 4 6" xfId="2117"/>
    <cellStyle name="Normal 12 4 6 2" xfId="5368"/>
    <cellStyle name="Normal 12 4 6 2 2" xfId="11779"/>
    <cellStyle name="Normal 12 4 6 2 2 2" xfId="24167"/>
    <cellStyle name="Normal 12 4 6 2 3" xfId="17800"/>
    <cellStyle name="Normal 12 4 6 3" xfId="8290"/>
    <cellStyle name="Normal 12 4 6 3 2" xfId="20706"/>
    <cellStyle name="Normal 12 4 6 4" xfId="15571"/>
    <cellStyle name="Normal 12 4 7" xfId="2118"/>
    <cellStyle name="Normal 12 4 7 2" xfId="5369"/>
    <cellStyle name="Normal 12 4 7 2 2" xfId="11780"/>
    <cellStyle name="Normal 12 4 7 2 2 2" xfId="24168"/>
    <cellStyle name="Normal 12 4 7 2 3" xfId="17801"/>
    <cellStyle name="Normal 12 4 7 3" xfId="8291"/>
    <cellStyle name="Normal 12 4 7 3 2" xfId="20707"/>
    <cellStyle name="Normal 12 4 7 4" xfId="15572"/>
    <cellStyle name="Normal 12 4 8" xfId="2119"/>
    <cellStyle name="Normal 12 4 8 2" xfId="5370"/>
    <cellStyle name="Normal 12 4 8 2 2" xfId="11781"/>
    <cellStyle name="Normal 12 4 8 2 2 2" xfId="24169"/>
    <cellStyle name="Normal 12 4 8 2 3" xfId="17802"/>
    <cellStyle name="Normal 12 4 8 3" xfId="8292"/>
    <cellStyle name="Normal 12 4 8 3 2" xfId="20708"/>
    <cellStyle name="Normal 12 4 8 4" xfId="15573"/>
    <cellStyle name="Normal 12 4 9" xfId="2120"/>
    <cellStyle name="Normal 12 4 9 2" xfId="5371"/>
    <cellStyle name="Normal 12 4 9 2 2" xfId="11782"/>
    <cellStyle name="Normal 12 4 9 2 2 2" xfId="24170"/>
    <cellStyle name="Normal 12 4 9 2 3" xfId="17803"/>
    <cellStyle name="Normal 12 4 9 3" xfId="8293"/>
    <cellStyle name="Normal 12 4 9 3 2" xfId="20709"/>
    <cellStyle name="Normal 12 4 9 4" xfId="15574"/>
    <cellStyle name="Normal 12 4_Alumina Prices" xfId="2121"/>
    <cellStyle name="Normal 12 40" xfId="4244"/>
    <cellStyle name="Normal 12 41" xfId="4360"/>
    <cellStyle name="Normal 12 42" xfId="4442"/>
    <cellStyle name="Normal 12 43" xfId="5800"/>
    <cellStyle name="Normal 12 44" xfId="7283"/>
    <cellStyle name="Normal 12 45" xfId="9330"/>
    <cellStyle name="Normal 12 46" xfId="8723"/>
    <cellStyle name="Normal 12 47" xfId="13475"/>
    <cellStyle name="Normal 12 48" xfId="8720"/>
    <cellStyle name="Normal 12 49" xfId="13457"/>
    <cellStyle name="Normal 12 5" xfId="298"/>
    <cellStyle name="Normal 12 5 10" xfId="2122"/>
    <cellStyle name="Normal 12 5 10 2" xfId="5372"/>
    <cellStyle name="Normal 12 5 10 2 2" xfId="11783"/>
    <cellStyle name="Normal 12 5 10 2 2 2" xfId="24171"/>
    <cellStyle name="Normal 12 5 10 2 3" xfId="17804"/>
    <cellStyle name="Normal 12 5 10 3" xfId="8294"/>
    <cellStyle name="Normal 12 5 10 3 2" xfId="20710"/>
    <cellStyle name="Normal 12 5 10 4" xfId="15575"/>
    <cellStyle name="Normal 12 5 11" xfId="2123"/>
    <cellStyle name="Normal 12 5 11 2" xfId="5373"/>
    <cellStyle name="Normal 12 5 11 2 2" xfId="11784"/>
    <cellStyle name="Normal 12 5 11 2 2 2" xfId="24172"/>
    <cellStyle name="Normal 12 5 11 2 3" xfId="17805"/>
    <cellStyle name="Normal 12 5 11 3" xfId="8295"/>
    <cellStyle name="Normal 12 5 11 3 2" xfId="20711"/>
    <cellStyle name="Normal 12 5 11 4" xfId="15576"/>
    <cellStyle name="Normal 12 5 12" xfId="2124"/>
    <cellStyle name="Normal 12 5 12 2" xfId="5374"/>
    <cellStyle name="Normal 12 5 12 2 2" xfId="11785"/>
    <cellStyle name="Normal 12 5 12 2 2 2" xfId="24173"/>
    <cellStyle name="Normal 12 5 12 2 3" xfId="17806"/>
    <cellStyle name="Normal 12 5 12 3" xfId="8296"/>
    <cellStyle name="Normal 12 5 12 3 2" xfId="20712"/>
    <cellStyle name="Normal 12 5 12 4" xfId="15577"/>
    <cellStyle name="Normal 12 5 13" xfId="2125"/>
    <cellStyle name="Normal 12 5 13 2" xfId="5375"/>
    <cellStyle name="Normal 12 5 13 2 2" xfId="11786"/>
    <cellStyle name="Normal 12 5 13 2 2 2" xfId="24174"/>
    <cellStyle name="Normal 12 5 13 2 3" xfId="17807"/>
    <cellStyle name="Normal 12 5 13 3" xfId="8297"/>
    <cellStyle name="Normal 12 5 13 3 2" xfId="20713"/>
    <cellStyle name="Normal 12 5 13 4" xfId="15578"/>
    <cellStyle name="Normal 12 5 14" xfId="2126"/>
    <cellStyle name="Normal 12 5 14 2" xfId="5376"/>
    <cellStyle name="Normal 12 5 14 2 2" xfId="11787"/>
    <cellStyle name="Normal 12 5 14 2 2 2" xfId="24175"/>
    <cellStyle name="Normal 12 5 14 2 3" xfId="17808"/>
    <cellStyle name="Normal 12 5 14 3" xfId="8298"/>
    <cellStyle name="Normal 12 5 14 3 2" xfId="20714"/>
    <cellStyle name="Normal 12 5 14 4" xfId="15579"/>
    <cellStyle name="Normal 12 5 15" xfId="2127"/>
    <cellStyle name="Normal 12 5 15 2" xfId="5377"/>
    <cellStyle name="Normal 12 5 15 2 2" xfId="11788"/>
    <cellStyle name="Normal 12 5 15 2 2 2" xfId="24176"/>
    <cellStyle name="Normal 12 5 15 2 3" xfId="17809"/>
    <cellStyle name="Normal 12 5 15 3" xfId="8299"/>
    <cellStyle name="Normal 12 5 15 3 2" xfId="20715"/>
    <cellStyle name="Normal 12 5 15 4" xfId="15580"/>
    <cellStyle name="Normal 12 5 16" xfId="2128"/>
    <cellStyle name="Normal 12 5 16 2" xfId="5378"/>
    <cellStyle name="Normal 12 5 16 2 2" xfId="11789"/>
    <cellStyle name="Normal 12 5 16 2 2 2" xfId="24177"/>
    <cellStyle name="Normal 12 5 16 2 3" xfId="17810"/>
    <cellStyle name="Normal 12 5 16 3" xfId="8300"/>
    <cellStyle name="Normal 12 5 16 3 2" xfId="20716"/>
    <cellStyle name="Normal 12 5 16 4" xfId="15581"/>
    <cellStyle name="Normal 12 5 17" xfId="2129"/>
    <cellStyle name="Normal 12 5 17 2" xfId="5379"/>
    <cellStyle name="Normal 12 5 17 2 2" xfId="11790"/>
    <cellStyle name="Normal 12 5 17 2 2 2" xfId="24178"/>
    <cellStyle name="Normal 12 5 17 2 3" xfId="17811"/>
    <cellStyle name="Normal 12 5 17 3" xfId="8301"/>
    <cellStyle name="Normal 12 5 17 3 2" xfId="20717"/>
    <cellStyle name="Normal 12 5 17 4" xfId="15582"/>
    <cellStyle name="Normal 12 5 18" xfId="2130"/>
    <cellStyle name="Normal 12 5 18 2" xfId="5380"/>
    <cellStyle name="Normal 12 5 18 2 2" xfId="11791"/>
    <cellStyle name="Normal 12 5 18 2 2 2" xfId="24179"/>
    <cellStyle name="Normal 12 5 18 2 3" xfId="17812"/>
    <cellStyle name="Normal 12 5 18 3" xfId="8302"/>
    <cellStyle name="Normal 12 5 18 3 2" xfId="20718"/>
    <cellStyle name="Normal 12 5 18 4" xfId="15583"/>
    <cellStyle name="Normal 12 5 19" xfId="957"/>
    <cellStyle name="Normal 12 5 19 2" xfId="6631"/>
    <cellStyle name="Normal 12 5 19 2 2" xfId="12790"/>
    <cellStyle name="Normal 12 5 19 2 2 2" xfId="25177"/>
    <cellStyle name="Normal 12 5 19 2 3" xfId="19057"/>
    <cellStyle name="Normal 12 5 19 3" xfId="9559"/>
    <cellStyle name="Normal 12 5 19 3 2" xfId="21962"/>
    <cellStyle name="Normal 12 5 19 4" xfId="14620"/>
    <cellStyle name="Normal 12 5 2" xfId="672"/>
    <cellStyle name="Normal 12 5 2 2" xfId="958"/>
    <cellStyle name="Normal 12 5 2 2 2" xfId="6632"/>
    <cellStyle name="Normal 12 5 2 2 2 2" xfId="12791"/>
    <cellStyle name="Normal 12 5 2 2 2 2 2" xfId="25178"/>
    <cellStyle name="Normal 12 5 2 2 2 3" xfId="19058"/>
    <cellStyle name="Normal 12 5 2 2 3" xfId="9560"/>
    <cellStyle name="Normal 12 5 2 2 3 2" xfId="21963"/>
    <cellStyle name="Normal 12 5 2 2 4" xfId="14621"/>
    <cellStyle name="Normal 12 5 2 3" xfId="4413"/>
    <cellStyle name="Normal 12 5 2 3 2" xfId="10516"/>
    <cellStyle name="Normal 12 5 2 3 2 2" xfId="22917"/>
    <cellStyle name="Normal 12 5 2 3 3" xfId="16850"/>
    <cellStyle name="Normal 12 5 2 4" xfId="7336"/>
    <cellStyle name="Normal 12 5 2 4 2" xfId="19756"/>
    <cellStyle name="Normal 12 5 2 5" xfId="14402"/>
    <cellStyle name="Normal 12 5 2_Iron Ore TSI Prices" xfId="13482"/>
    <cellStyle name="Normal 12 5 20" xfId="4412"/>
    <cellStyle name="Normal 12 5 20 2" xfId="11024"/>
    <cellStyle name="Normal 12 5 20 2 2" xfId="23412"/>
    <cellStyle name="Normal 12 5 20 3" xfId="16849"/>
    <cellStyle name="Normal 12 5 21" xfId="7335"/>
    <cellStyle name="Normal 12 5 21 2" xfId="19755"/>
    <cellStyle name="Normal 12 5 22" xfId="14047"/>
    <cellStyle name="Normal 12 5 23" xfId="13691"/>
    <cellStyle name="Normal 12 5 3" xfId="2131"/>
    <cellStyle name="Normal 12 5 3 2" xfId="5381"/>
    <cellStyle name="Normal 12 5 3 2 2" xfId="10314"/>
    <cellStyle name="Normal 12 5 3 2 2 2" xfId="22715"/>
    <cellStyle name="Normal 12 5 3 2 3" xfId="17813"/>
    <cellStyle name="Normal 12 5 3 3" xfId="10702"/>
    <cellStyle name="Normal 12 5 3 3 2" xfId="23103"/>
    <cellStyle name="Normal 12 5 3 4" xfId="8303"/>
    <cellStyle name="Normal 12 5 3 4 2" xfId="20719"/>
    <cellStyle name="Normal 12 5 3 5" xfId="15584"/>
    <cellStyle name="Normal 12 5 3_LNG &amp; LPG rework" xfId="30276"/>
    <cellStyle name="Normal 12 5 4" xfId="2132"/>
    <cellStyle name="Normal 12 5 4 2" xfId="5382"/>
    <cellStyle name="Normal 12 5 4 2 2" xfId="11792"/>
    <cellStyle name="Normal 12 5 4 2 2 2" xfId="24180"/>
    <cellStyle name="Normal 12 5 4 2 3" xfId="17814"/>
    <cellStyle name="Normal 12 5 4 3" xfId="8304"/>
    <cellStyle name="Normal 12 5 4 3 2" xfId="20720"/>
    <cellStyle name="Normal 12 5 4 4" xfId="15585"/>
    <cellStyle name="Normal 12 5 5" xfId="2133"/>
    <cellStyle name="Normal 12 5 5 2" xfId="5383"/>
    <cellStyle name="Normal 12 5 5 2 2" xfId="11793"/>
    <cellStyle name="Normal 12 5 5 2 2 2" xfId="24181"/>
    <cellStyle name="Normal 12 5 5 2 3" xfId="17815"/>
    <cellStyle name="Normal 12 5 5 3" xfId="8305"/>
    <cellStyle name="Normal 12 5 5 3 2" xfId="20721"/>
    <cellStyle name="Normal 12 5 5 4" xfId="15586"/>
    <cellStyle name="Normal 12 5 6" xfId="2134"/>
    <cellStyle name="Normal 12 5 6 2" xfId="5384"/>
    <cellStyle name="Normal 12 5 6 2 2" xfId="11794"/>
    <cellStyle name="Normal 12 5 6 2 2 2" xfId="24182"/>
    <cellStyle name="Normal 12 5 6 2 3" xfId="17816"/>
    <cellStyle name="Normal 12 5 6 3" xfId="8306"/>
    <cellStyle name="Normal 12 5 6 3 2" xfId="20722"/>
    <cellStyle name="Normal 12 5 6 4" xfId="15587"/>
    <cellStyle name="Normal 12 5 7" xfId="2135"/>
    <cellStyle name="Normal 12 5 7 2" xfId="5385"/>
    <cellStyle name="Normal 12 5 7 2 2" xfId="11795"/>
    <cellStyle name="Normal 12 5 7 2 2 2" xfId="24183"/>
    <cellStyle name="Normal 12 5 7 2 3" xfId="17817"/>
    <cellStyle name="Normal 12 5 7 3" xfId="8307"/>
    <cellStyle name="Normal 12 5 7 3 2" xfId="20723"/>
    <cellStyle name="Normal 12 5 7 4" xfId="15588"/>
    <cellStyle name="Normal 12 5 8" xfId="2136"/>
    <cellStyle name="Normal 12 5 8 2" xfId="5386"/>
    <cellStyle name="Normal 12 5 8 2 2" xfId="11796"/>
    <cellStyle name="Normal 12 5 8 2 2 2" xfId="24184"/>
    <cellStyle name="Normal 12 5 8 2 3" xfId="17818"/>
    <cellStyle name="Normal 12 5 8 3" xfId="8308"/>
    <cellStyle name="Normal 12 5 8 3 2" xfId="20724"/>
    <cellStyle name="Normal 12 5 8 4" xfId="15589"/>
    <cellStyle name="Normal 12 5 9" xfId="2137"/>
    <cellStyle name="Normal 12 5 9 2" xfId="5387"/>
    <cellStyle name="Normal 12 5 9 2 2" xfId="11797"/>
    <cellStyle name="Normal 12 5 9 2 2 2" xfId="24185"/>
    <cellStyle name="Normal 12 5 9 2 3" xfId="17819"/>
    <cellStyle name="Normal 12 5 9 3" xfId="8309"/>
    <cellStyle name="Normal 12 5 9 3 2" xfId="20725"/>
    <cellStyle name="Normal 12 5 9 4" xfId="15590"/>
    <cellStyle name="Normal 12 5_Alumina Prices" xfId="2138"/>
    <cellStyle name="Normal 12 50" xfId="13474"/>
    <cellStyle name="Normal 12 51" xfId="13870"/>
    <cellStyle name="Normal 12 52" xfId="13513"/>
    <cellStyle name="Normal 12 6" xfId="386"/>
    <cellStyle name="Normal 12 6 2" xfId="760"/>
    <cellStyle name="Normal 12 6 2 2" xfId="4144"/>
    <cellStyle name="Normal 12 6 2 2 2" xfId="6519"/>
    <cellStyle name="Normal 12 6 2 2 2 2" xfId="12678"/>
    <cellStyle name="Normal 12 6 2 2 2 2 2" xfId="25065"/>
    <cellStyle name="Normal 12 6 2 2 2 3" xfId="18945"/>
    <cellStyle name="Normal 12 6 2 2 3" xfId="9447"/>
    <cellStyle name="Normal 12 6 2 2 3 2" xfId="21850"/>
    <cellStyle name="Normal 12 6 2 2 4" xfId="16715"/>
    <cellStyle name="Normal 12 6 2 3" xfId="2139"/>
    <cellStyle name="Normal 12 6 2 4" xfId="14490"/>
    <cellStyle name="Normal 12 6 3" xfId="4039"/>
    <cellStyle name="Normal 12 6 3 2" xfId="6424"/>
    <cellStyle name="Normal 12 6 3 2 2" xfId="12583"/>
    <cellStyle name="Normal 12 6 3 2 2 2" xfId="24970"/>
    <cellStyle name="Normal 12 6 3 2 3" xfId="18850"/>
    <cellStyle name="Normal 12 6 3 3" xfId="9352"/>
    <cellStyle name="Normal 12 6 3 3 2" xfId="21755"/>
    <cellStyle name="Normal 12 6 3 4" xfId="16620"/>
    <cellStyle name="Normal 12 6 4" xfId="959"/>
    <cellStyle name="Normal 12 6 5" xfId="14135"/>
    <cellStyle name="Normal 12 6_Historic Nickel Prices" xfId="2140"/>
    <cellStyle name="Normal 12 7" xfId="495"/>
    <cellStyle name="Normal 12 7 10" xfId="2141"/>
    <cellStyle name="Normal 12 7 10 2" xfId="5388"/>
    <cellStyle name="Normal 12 7 10 2 2" xfId="11798"/>
    <cellStyle name="Normal 12 7 10 2 2 2" xfId="24186"/>
    <cellStyle name="Normal 12 7 10 2 3" xfId="17820"/>
    <cellStyle name="Normal 12 7 10 3" xfId="8310"/>
    <cellStyle name="Normal 12 7 10 3 2" xfId="20726"/>
    <cellStyle name="Normal 12 7 10 4" xfId="15591"/>
    <cellStyle name="Normal 12 7 11" xfId="2142"/>
    <cellStyle name="Normal 12 7 11 2" xfId="5389"/>
    <cellStyle name="Normal 12 7 11 2 2" xfId="11799"/>
    <cellStyle name="Normal 12 7 11 2 2 2" xfId="24187"/>
    <cellStyle name="Normal 12 7 11 2 3" xfId="17821"/>
    <cellStyle name="Normal 12 7 11 3" xfId="8311"/>
    <cellStyle name="Normal 12 7 11 3 2" xfId="20727"/>
    <cellStyle name="Normal 12 7 11 4" xfId="15592"/>
    <cellStyle name="Normal 12 7 12" xfId="2143"/>
    <cellStyle name="Normal 12 7 12 2" xfId="5390"/>
    <cellStyle name="Normal 12 7 12 2 2" xfId="11800"/>
    <cellStyle name="Normal 12 7 12 2 2 2" xfId="24188"/>
    <cellStyle name="Normal 12 7 12 2 3" xfId="17822"/>
    <cellStyle name="Normal 12 7 12 3" xfId="8312"/>
    <cellStyle name="Normal 12 7 12 3 2" xfId="20728"/>
    <cellStyle name="Normal 12 7 12 4" xfId="15593"/>
    <cellStyle name="Normal 12 7 13" xfId="2144"/>
    <cellStyle name="Normal 12 7 13 2" xfId="5391"/>
    <cellStyle name="Normal 12 7 13 2 2" xfId="11801"/>
    <cellStyle name="Normal 12 7 13 2 2 2" xfId="24189"/>
    <cellStyle name="Normal 12 7 13 2 3" xfId="17823"/>
    <cellStyle name="Normal 12 7 13 3" xfId="8313"/>
    <cellStyle name="Normal 12 7 13 3 2" xfId="20729"/>
    <cellStyle name="Normal 12 7 13 4" xfId="15594"/>
    <cellStyle name="Normal 12 7 14" xfId="2145"/>
    <cellStyle name="Normal 12 7 14 2" xfId="5392"/>
    <cellStyle name="Normal 12 7 14 2 2" xfId="11802"/>
    <cellStyle name="Normal 12 7 14 2 2 2" xfId="24190"/>
    <cellStyle name="Normal 12 7 14 2 3" xfId="17824"/>
    <cellStyle name="Normal 12 7 14 3" xfId="8314"/>
    <cellStyle name="Normal 12 7 14 3 2" xfId="20730"/>
    <cellStyle name="Normal 12 7 14 4" xfId="15595"/>
    <cellStyle name="Normal 12 7 15" xfId="2146"/>
    <cellStyle name="Normal 12 7 15 2" xfId="5393"/>
    <cellStyle name="Normal 12 7 15 2 2" xfId="11803"/>
    <cellStyle name="Normal 12 7 15 2 2 2" xfId="24191"/>
    <cellStyle name="Normal 12 7 15 2 3" xfId="17825"/>
    <cellStyle name="Normal 12 7 15 3" xfId="8315"/>
    <cellStyle name="Normal 12 7 15 3 2" xfId="20731"/>
    <cellStyle name="Normal 12 7 15 4" xfId="15596"/>
    <cellStyle name="Normal 12 7 16" xfId="2147"/>
    <cellStyle name="Normal 12 7 16 2" xfId="5394"/>
    <cellStyle name="Normal 12 7 16 2 2" xfId="11804"/>
    <cellStyle name="Normal 12 7 16 2 2 2" xfId="24192"/>
    <cellStyle name="Normal 12 7 16 2 3" xfId="17826"/>
    <cellStyle name="Normal 12 7 16 3" xfId="8316"/>
    <cellStyle name="Normal 12 7 16 3 2" xfId="20732"/>
    <cellStyle name="Normal 12 7 16 4" xfId="15597"/>
    <cellStyle name="Normal 12 7 17" xfId="2148"/>
    <cellStyle name="Normal 12 7 17 2" xfId="5395"/>
    <cellStyle name="Normal 12 7 17 2 2" xfId="11805"/>
    <cellStyle name="Normal 12 7 17 2 2 2" xfId="24193"/>
    <cellStyle name="Normal 12 7 17 2 3" xfId="17827"/>
    <cellStyle name="Normal 12 7 17 3" xfId="8317"/>
    <cellStyle name="Normal 12 7 17 3 2" xfId="20733"/>
    <cellStyle name="Normal 12 7 17 4" xfId="15598"/>
    <cellStyle name="Normal 12 7 18" xfId="960"/>
    <cellStyle name="Normal 12 7 18 2" xfId="6633"/>
    <cellStyle name="Normal 12 7 18 2 2" xfId="12792"/>
    <cellStyle name="Normal 12 7 18 2 2 2" xfId="25179"/>
    <cellStyle name="Normal 12 7 18 2 3" xfId="19059"/>
    <cellStyle name="Normal 12 7 18 3" xfId="9561"/>
    <cellStyle name="Normal 12 7 18 3 2" xfId="21964"/>
    <cellStyle name="Normal 12 7 18 4" xfId="14622"/>
    <cellStyle name="Normal 12 7 19" xfId="4414"/>
    <cellStyle name="Normal 12 7 19 2" xfId="11025"/>
    <cellStyle name="Normal 12 7 19 2 2" xfId="23413"/>
    <cellStyle name="Normal 12 7 19 3" xfId="16851"/>
    <cellStyle name="Normal 12 7 2" xfId="961"/>
    <cellStyle name="Normal 12 7 2 2" xfId="4415"/>
    <cellStyle name="Normal 12 7 2 2 2" xfId="10227"/>
    <cellStyle name="Normal 12 7 2 2 2 2" xfId="22628"/>
    <cellStyle name="Normal 12 7 2 2 3" xfId="16852"/>
    <cellStyle name="Normal 12 7 2 3" xfId="10521"/>
    <cellStyle name="Normal 12 7 2 3 2" xfId="22922"/>
    <cellStyle name="Normal 12 7 2 4" xfId="7338"/>
    <cellStyle name="Normal 12 7 2 4 2" xfId="19758"/>
    <cellStyle name="Normal 12 7 2 5" xfId="14623"/>
    <cellStyle name="Normal 12 7 2_Iron Ore TSI Prices" xfId="13469"/>
    <cellStyle name="Normal 12 7 20" xfId="7337"/>
    <cellStyle name="Normal 12 7 20 2" xfId="19757"/>
    <cellStyle name="Normal 12 7 21" xfId="14226"/>
    <cellStyle name="Normal 12 7 3" xfId="2149"/>
    <cellStyle name="Normal 12 7 3 2" xfId="5396"/>
    <cellStyle name="Normal 12 7 3 2 2" xfId="10319"/>
    <cellStyle name="Normal 12 7 3 2 2 2" xfId="22720"/>
    <cellStyle name="Normal 12 7 3 2 3" xfId="17828"/>
    <cellStyle name="Normal 12 7 3 3" xfId="10707"/>
    <cellStyle name="Normal 12 7 3 3 2" xfId="23108"/>
    <cellStyle name="Normal 12 7 3 4" xfId="8318"/>
    <cellStyle name="Normal 12 7 3 4 2" xfId="20734"/>
    <cellStyle name="Normal 12 7 3 5" xfId="15599"/>
    <cellStyle name="Normal 12 7 3_LNG &amp; LPG rework" xfId="30278"/>
    <cellStyle name="Normal 12 7 4" xfId="2150"/>
    <cellStyle name="Normal 12 7 4 2" xfId="5397"/>
    <cellStyle name="Normal 12 7 4 2 2" xfId="11806"/>
    <cellStyle name="Normal 12 7 4 2 2 2" xfId="24194"/>
    <cellStyle name="Normal 12 7 4 2 3" xfId="17829"/>
    <cellStyle name="Normal 12 7 4 3" xfId="8319"/>
    <cellStyle name="Normal 12 7 4 3 2" xfId="20735"/>
    <cellStyle name="Normal 12 7 4 4" xfId="15600"/>
    <cellStyle name="Normal 12 7 5" xfId="2151"/>
    <cellStyle name="Normal 12 7 5 2" xfId="5398"/>
    <cellStyle name="Normal 12 7 5 2 2" xfId="11807"/>
    <cellStyle name="Normal 12 7 5 2 2 2" xfId="24195"/>
    <cellStyle name="Normal 12 7 5 2 3" xfId="17830"/>
    <cellStyle name="Normal 12 7 5 3" xfId="8320"/>
    <cellStyle name="Normal 12 7 5 3 2" xfId="20736"/>
    <cellStyle name="Normal 12 7 5 4" xfId="15601"/>
    <cellStyle name="Normal 12 7 6" xfId="2152"/>
    <cellStyle name="Normal 12 7 6 2" xfId="5399"/>
    <cellStyle name="Normal 12 7 6 2 2" xfId="11808"/>
    <cellStyle name="Normal 12 7 6 2 2 2" xfId="24196"/>
    <cellStyle name="Normal 12 7 6 2 3" xfId="17831"/>
    <cellStyle name="Normal 12 7 6 3" xfId="8321"/>
    <cellStyle name="Normal 12 7 6 3 2" xfId="20737"/>
    <cellStyle name="Normal 12 7 6 4" xfId="15602"/>
    <cellStyle name="Normal 12 7 7" xfId="2153"/>
    <cellStyle name="Normal 12 7 7 2" xfId="5400"/>
    <cellStyle name="Normal 12 7 7 2 2" xfId="11809"/>
    <cellStyle name="Normal 12 7 7 2 2 2" xfId="24197"/>
    <cellStyle name="Normal 12 7 7 2 3" xfId="17832"/>
    <cellStyle name="Normal 12 7 7 3" xfId="8322"/>
    <cellStyle name="Normal 12 7 7 3 2" xfId="20738"/>
    <cellStyle name="Normal 12 7 7 4" xfId="15603"/>
    <cellStyle name="Normal 12 7 8" xfId="2154"/>
    <cellStyle name="Normal 12 7 8 2" xfId="5401"/>
    <cellStyle name="Normal 12 7 8 2 2" xfId="11810"/>
    <cellStyle name="Normal 12 7 8 2 2 2" xfId="24198"/>
    <cellStyle name="Normal 12 7 8 2 3" xfId="17833"/>
    <cellStyle name="Normal 12 7 8 3" xfId="8323"/>
    <cellStyle name="Normal 12 7 8 3 2" xfId="20739"/>
    <cellStyle name="Normal 12 7 8 4" xfId="15604"/>
    <cellStyle name="Normal 12 7 9" xfId="2155"/>
    <cellStyle name="Normal 12 7 9 2" xfId="5402"/>
    <cellStyle name="Normal 12 7 9 2 2" xfId="11811"/>
    <cellStyle name="Normal 12 7 9 2 2 2" xfId="24199"/>
    <cellStyle name="Normal 12 7 9 2 3" xfId="17834"/>
    <cellStyle name="Normal 12 7 9 3" xfId="8324"/>
    <cellStyle name="Normal 12 7 9 3 2" xfId="20740"/>
    <cellStyle name="Normal 12 7 9 4" xfId="15605"/>
    <cellStyle name="Normal 12 7_Alumina Prices" xfId="2156"/>
    <cellStyle name="Normal 12 8" xfId="962"/>
    <cellStyle name="Normal 12 8 10" xfId="2157"/>
    <cellStyle name="Normal 12 8 10 2" xfId="5403"/>
    <cellStyle name="Normal 12 8 10 2 2" xfId="11812"/>
    <cellStyle name="Normal 12 8 10 2 2 2" xfId="24200"/>
    <cellStyle name="Normal 12 8 10 2 3" xfId="17835"/>
    <cellStyle name="Normal 12 8 10 3" xfId="8325"/>
    <cellStyle name="Normal 12 8 10 3 2" xfId="20741"/>
    <cellStyle name="Normal 12 8 10 4" xfId="15606"/>
    <cellStyle name="Normal 12 8 11" xfId="2158"/>
    <cellStyle name="Normal 12 8 11 2" xfId="5404"/>
    <cellStyle name="Normal 12 8 11 2 2" xfId="11813"/>
    <cellStyle name="Normal 12 8 11 2 2 2" xfId="24201"/>
    <cellStyle name="Normal 12 8 11 2 3" xfId="17836"/>
    <cellStyle name="Normal 12 8 11 3" xfId="8326"/>
    <cellStyle name="Normal 12 8 11 3 2" xfId="20742"/>
    <cellStyle name="Normal 12 8 11 4" xfId="15607"/>
    <cellStyle name="Normal 12 8 12" xfId="2159"/>
    <cellStyle name="Normal 12 8 12 2" xfId="5405"/>
    <cellStyle name="Normal 12 8 12 2 2" xfId="11814"/>
    <cellStyle name="Normal 12 8 12 2 2 2" xfId="24202"/>
    <cellStyle name="Normal 12 8 12 2 3" xfId="17837"/>
    <cellStyle name="Normal 12 8 12 3" xfId="8327"/>
    <cellStyle name="Normal 12 8 12 3 2" xfId="20743"/>
    <cellStyle name="Normal 12 8 12 4" xfId="15608"/>
    <cellStyle name="Normal 12 8 13" xfId="2160"/>
    <cellStyle name="Normal 12 8 13 2" xfId="5406"/>
    <cellStyle name="Normal 12 8 13 2 2" xfId="11815"/>
    <cellStyle name="Normal 12 8 13 2 2 2" xfId="24203"/>
    <cellStyle name="Normal 12 8 13 2 3" xfId="17838"/>
    <cellStyle name="Normal 12 8 13 3" xfId="8328"/>
    <cellStyle name="Normal 12 8 13 3 2" xfId="20744"/>
    <cellStyle name="Normal 12 8 13 4" xfId="15609"/>
    <cellStyle name="Normal 12 8 14" xfId="2161"/>
    <cellStyle name="Normal 12 8 14 2" xfId="5407"/>
    <cellStyle name="Normal 12 8 14 2 2" xfId="11816"/>
    <cellStyle name="Normal 12 8 14 2 2 2" xfId="24204"/>
    <cellStyle name="Normal 12 8 14 2 3" xfId="17839"/>
    <cellStyle name="Normal 12 8 14 3" xfId="8329"/>
    <cellStyle name="Normal 12 8 14 3 2" xfId="20745"/>
    <cellStyle name="Normal 12 8 14 4" xfId="15610"/>
    <cellStyle name="Normal 12 8 15" xfId="2162"/>
    <cellStyle name="Normal 12 8 15 2" xfId="5408"/>
    <cellStyle name="Normal 12 8 15 2 2" xfId="11817"/>
    <cellStyle name="Normal 12 8 15 2 2 2" xfId="24205"/>
    <cellStyle name="Normal 12 8 15 2 3" xfId="17840"/>
    <cellStyle name="Normal 12 8 15 3" xfId="8330"/>
    <cellStyle name="Normal 12 8 15 3 2" xfId="20746"/>
    <cellStyle name="Normal 12 8 15 4" xfId="15611"/>
    <cellStyle name="Normal 12 8 16" xfId="2163"/>
    <cellStyle name="Normal 12 8 16 2" xfId="5409"/>
    <cellStyle name="Normal 12 8 16 2 2" xfId="11818"/>
    <cellStyle name="Normal 12 8 16 2 2 2" xfId="24206"/>
    <cellStyle name="Normal 12 8 16 2 3" xfId="17841"/>
    <cellStyle name="Normal 12 8 16 3" xfId="8331"/>
    <cellStyle name="Normal 12 8 16 3 2" xfId="20747"/>
    <cellStyle name="Normal 12 8 16 4" xfId="15612"/>
    <cellStyle name="Normal 12 8 17" xfId="2164"/>
    <cellStyle name="Normal 12 8 17 2" xfId="5410"/>
    <cellStyle name="Normal 12 8 17 2 2" xfId="11819"/>
    <cellStyle name="Normal 12 8 17 2 2 2" xfId="24207"/>
    <cellStyle name="Normal 12 8 17 2 3" xfId="17842"/>
    <cellStyle name="Normal 12 8 17 3" xfId="8332"/>
    <cellStyle name="Normal 12 8 17 3 2" xfId="20748"/>
    <cellStyle name="Normal 12 8 17 4" xfId="15613"/>
    <cellStyle name="Normal 12 8 18" xfId="4416"/>
    <cellStyle name="Normal 12 8 18 2" xfId="11026"/>
    <cellStyle name="Normal 12 8 18 2 2" xfId="23414"/>
    <cellStyle name="Normal 12 8 18 3" xfId="16853"/>
    <cellStyle name="Normal 12 8 19" xfId="7339"/>
    <cellStyle name="Normal 12 8 19 2" xfId="19759"/>
    <cellStyle name="Normal 12 8 2" xfId="2165"/>
    <cellStyle name="Normal 12 8 2 2" xfId="5411"/>
    <cellStyle name="Normal 12 8 2 2 2" xfId="10232"/>
    <cellStyle name="Normal 12 8 2 2 2 2" xfId="22633"/>
    <cellStyle name="Normal 12 8 2 2 3" xfId="17843"/>
    <cellStyle name="Normal 12 8 2 3" xfId="10526"/>
    <cellStyle name="Normal 12 8 2 3 2" xfId="22927"/>
    <cellStyle name="Normal 12 8 2 4" xfId="8333"/>
    <cellStyle name="Normal 12 8 2 4 2" xfId="20749"/>
    <cellStyle name="Normal 12 8 2 5" xfId="15614"/>
    <cellStyle name="Normal 12 8 2_LNG &amp; LPG rework" xfId="30277"/>
    <cellStyle name="Normal 12 8 20" xfId="14624"/>
    <cellStyle name="Normal 12 8 3" xfId="2166"/>
    <cellStyle name="Normal 12 8 3 2" xfId="5412"/>
    <cellStyle name="Normal 12 8 3 2 2" xfId="10324"/>
    <cellStyle name="Normal 12 8 3 2 2 2" xfId="22725"/>
    <cellStyle name="Normal 12 8 3 2 3" xfId="17844"/>
    <cellStyle name="Normal 12 8 3 3" xfId="10712"/>
    <cellStyle name="Normal 12 8 3 3 2" xfId="23113"/>
    <cellStyle name="Normal 12 8 3 4" xfId="8334"/>
    <cellStyle name="Normal 12 8 3 4 2" xfId="20750"/>
    <cellStyle name="Normal 12 8 3 5" xfId="15615"/>
    <cellStyle name="Normal 12 8 3_LNG &amp; LPG rework" xfId="30148"/>
    <cellStyle name="Normal 12 8 4" xfId="2167"/>
    <cellStyle name="Normal 12 8 4 2" xfId="5413"/>
    <cellStyle name="Normal 12 8 4 2 2" xfId="11820"/>
    <cellStyle name="Normal 12 8 4 2 2 2" xfId="24208"/>
    <cellStyle name="Normal 12 8 4 2 3" xfId="17845"/>
    <cellStyle name="Normal 12 8 4 3" xfId="8335"/>
    <cellStyle name="Normal 12 8 4 3 2" xfId="20751"/>
    <cellStyle name="Normal 12 8 4 4" xfId="15616"/>
    <cellStyle name="Normal 12 8 5" xfId="2168"/>
    <cellStyle name="Normal 12 8 5 2" xfId="5414"/>
    <cellStyle name="Normal 12 8 5 2 2" xfId="11821"/>
    <cellStyle name="Normal 12 8 5 2 2 2" xfId="24209"/>
    <cellStyle name="Normal 12 8 5 2 3" xfId="17846"/>
    <cellStyle name="Normal 12 8 5 3" xfId="8336"/>
    <cellStyle name="Normal 12 8 5 3 2" xfId="20752"/>
    <cellStyle name="Normal 12 8 5 4" xfId="15617"/>
    <cellStyle name="Normal 12 8 6" xfId="2169"/>
    <cellStyle name="Normal 12 8 6 2" xfId="5415"/>
    <cellStyle name="Normal 12 8 6 2 2" xfId="11822"/>
    <cellStyle name="Normal 12 8 6 2 2 2" xfId="24210"/>
    <cellStyle name="Normal 12 8 6 2 3" xfId="17847"/>
    <cellStyle name="Normal 12 8 6 3" xfId="8337"/>
    <cellStyle name="Normal 12 8 6 3 2" xfId="20753"/>
    <cellStyle name="Normal 12 8 6 4" xfId="15618"/>
    <cellStyle name="Normal 12 8 7" xfId="2170"/>
    <cellStyle name="Normal 12 8 7 2" xfId="5416"/>
    <cellStyle name="Normal 12 8 7 2 2" xfId="11823"/>
    <cellStyle name="Normal 12 8 7 2 2 2" xfId="24211"/>
    <cellStyle name="Normal 12 8 7 2 3" xfId="17848"/>
    <cellStyle name="Normal 12 8 7 3" xfId="8338"/>
    <cellStyle name="Normal 12 8 7 3 2" xfId="20754"/>
    <cellStyle name="Normal 12 8 7 4" xfId="15619"/>
    <cellStyle name="Normal 12 8 8" xfId="2171"/>
    <cellStyle name="Normal 12 8 8 2" xfId="5417"/>
    <cellStyle name="Normal 12 8 8 2 2" xfId="11824"/>
    <cellStyle name="Normal 12 8 8 2 2 2" xfId="24212"/>
    <cellStyle name="Normal 12 8 8 2 3" xfId="17849"/>
    <cellStyle name="Normal 12 8 8 3" xfId="8339"/>
    <cellStyle name="Normal 12 8 8 3 2" xfId="20755"/>
    <cellStyle name="Normal 12 8 8 4" xfId="15620"/>
    <cellStyle name="Normal 12 8 9" xfId="2172"/>
    <cellStyle name="Normal 12 8 9 2" xfId="5418"/>
    <cellStyle name="Normal 12 8 9 2 2" xfId="11825"/>
    <cellStyle name="Normal 12 8 9 2 2 2" xfId="24213"/>
    <cellStyle name="Normal 12 8 9 2 3" xfId="17850"/>
    <cellStyle name="Normal 12 8 9 3" xfId="8340"/>
    <cellStyle name="Normal 12 8 9 3 2" xfId="20756"/>
    <cellStyle name="Normal 12 8 9 4" xfId="15621"/>
    <cellStyle name="Normal 12 8_Alumina Prices" xfId="2173"/>
    <cellStyle name="Normal 12 9" xfId="963"/>
    <cellStyle name="Normal 12 9 10" xfId="2174"/>
    <cellStyle name="Normal 12 9 10 2" xfId="5419"/>
    <cellStyle name="Normal 12 9 10 2 2" xfId="11826"/>
    <cellStyle name="Normal 12 9 10 2 2 2" xfId="24214"/>
    <cellStyle name="Normal 12 9 10 2 3" xfId="17851"/>
    <cellStyle name="Normal 12 9 10 3" xfId="8341"/>
    <cellStyle name="Normal 12 9 10 3 2" xfId="20757"/>
    <cellStyle name="Normal 12 9 10 4" xfId="15622"/>
    <cellStyle name="Normal 12 9 11" xfId="2175"/>
    <cellStyle name="Normal 12 9 11 2" xfId="5420"/>
    <cellStyle name="Normal 12 9 11 2 2" xfId="11827"/>
    <cellStyle name="Normal 12 9 11 2 2 2" xfId="24215"/>
    <cellStyle name="Normal 12 9 11 2 3" xfId="17852"/>
    <cellStyle name="Normal 12 9 11 3" xfId="8342"/>
    <cellStyle name="Normal 12 9 11 3 2" xfId="20758"/>
    <cellStyle name="Normal 12 9 11 4" xfId="15623"/>
    <cellStyle name="Normal 12 9 12" xfId="2176"/>
    <cellStyle name="Normal 12 9 12 2" xfId="5421"/>
    <cellStyle name="Normal 12 9 12 2 2" xfId="11828"/>
    <cellStyle name="Normal 12 9 12 2 2 2" xfId="24216"/>
    <cellStyle name="Normal 12 9 12 2 3" xfId="17853"/>
    <cellStyle name="Normal 12 9 12 3" xfId="8343"/>
    <cellStyle name="Normal 12 9 12 3 2" xfId="20759"/>
    <cellStyle name="Normal 12 9 12 4" xfId="15624"/>
    <cellStyle name="Normal 12 9 13" xfId="2177"/>
    <cellStyle name="Normal 12 9 13 2" xfId="5422"/>
    <cellStyle name="Normal 12 9 13 2 2" xfId="11829"/>
    <cellStyle name="Normal 12 9 13 2 2 2" xfId="24217"/>
    <cellStyle name="Normal 12 9 13 2 3" xfId="17854"/>
    <cellStyle name="Normal 12 9 13 3" xfId="8344"/>
    <cellStyle name="Normal 12 9 13 3 2" xfId="20760"/>
    <cellStyle name="Normal 12 9 13 4" xfId="15625"/>
    <cellStyle name="Normal 12 9 14" xfId="2178"/>
    <cellStyle name="Normal 12 9 14 2" xfId="5423"/>
    <cellStyle name="Normal 12 9 14 2 2" xfId="11830"/>
    <cellStyle name="Normal 12 9 14 2 2 2" xfId="24218"/>
    <cellStyle name="Normal 12 9 14 2 3" xfId="17855"/>
    <cellStyle name="Normal 12 9 14 3" xfId="8345"/>
    <cellStyle name="Normal 12 9 14 3 2" xfId="20761"/>
    <cellStyle name="Normal 12 9 14 4" xfId="15626"/>
    <cellStyle name="Normal 12 9 15" xfId="2179"/>
    <cellStyle name="Normal 12 9 15 2" xfId="5424"/>
    <cellStyle name="Normal 12 9 15 2 2" xfId="11831"/>
    <cellStyle name="Normal 12 9 15 2 2 2" xfId="24219"/>
    <cellStyle name="Normal 12 9 15 2 3" xfId="17856"/>
    <cellStyle name="Normal 12 9 15 3" xfId="8346"/>
    <cellStyle name="Normal 12 9 15 3 2" xfId="20762"/>
    <cellStyle name="Normal 12 9 15 4" xfId="15627"/>
    <cellStyle name="Normal 12 9 16" xfId="2180"/>
    <cellStyle name="Normal 12 9 16 2" xfId="5425"/>
    <cellStyle name="Normal 12 9 16 2 2" xfId="11832"/>
    <cellStyle name="Normal 12 9 16 2 2 2" xfId="24220"/>
    <cellStyle name="Normal 12 9 16 2 3" xfId="17857"/>
    <cellStyle name="Normal 12 9 16 3" xfId="8347"/>
    <cellStyle name="Normal 12 9 16 3 2" xfId="20763"/>
    <cellStyle name="Normal 12 9 16 4" xfId="15628"/>
    <cellStyle name="Normal 12 9 17" xfId="4417"/>
    <cellStyle name="Normal 12 9 17 2" xfId="11027"/>
    <cellStyle name="Normal 12 9 17 2 2" xfId="23415"/>
    <cellStyle name="Normal 12 9 17 3" xfId="16854"/>
    <cellStyle name="Normal 12 9 18" xfId="7340"/>
    <cellStyle name="Normal 12 9 18 2" xfId="19760"/>
    <cellStyle name="Normal 12 9 19" xfId="14625"/>
    <cellStyle name="Normal 12 9 2" xfId="2181"/>
    <cellStyle name="Normal 12 9 2 2" xfId="5426"/>
    <cellStyle name="Normal 12 9 2 2 2" xfId="10237"/>
    <cellStyle name="Normal 12 9 2 2 2 2" xfId="22638"/>
    <cellStyle name="Normal 12 9 2 2 3" xfId="17858"/>
    <cellStyle name="Normal 12 9 2 3" xfId="10532"/>
    <cellStyle name="Normal 12 9 2 3 2" xfId="22933"/>
    <cellStyle name="Normal 12 9 2 4" xfId="8348"/>
    <cellStyle name="Normal 12 9 2 4 2" xfId="20764"/>
    <cellStyle name="Normal 12 9 2 5" xfId="15629"/>
    <cellStyle name="Normal 12 9 2_LNG &amp; LPG rework" xfId="30147"/>
    <cellStyle name="Normal 12 9 3" xfId="2182"/>
    <cellStyle name="Normal 12 9 3 2" xfId="5427"/>
    <cellStyle name="Normal 12 9 3 2 2" xfId="10329"/>
    <cellStyle name="Normal 12 9 3 2 2 2" xfId="22730"/>
    <cellStyle name="Normal 12 9 3 2 3" xfId="17859"/>
    <cellStyle name="Normal 12 9 3 3" xfId="10719"/>
    <cellStyle name="Normal 12 9 3 3 2" xfId="23120"/>
    <cellStyle name="Normal 12 9 3 4" xfId="8349"/>
    <cellStyle name="Normal 12 9 3 4 2" xfId="20765"/>
    <cellStyle name="Normal 12 9 3 5" xfId="15630"/>
    <cellStyle name="Normal 12 9 3_LNG &amp; LPG rework" xfId="30146"/>
    <cellStyle name="Normal 12 9 4" xfId="2183"/>
    <cellStyle name="Normal 12 9 4 2" xfId="5428"/>
    <cellStyle name="Normal 12 9 4 2 2" xfId="11833"/>
    <cellStyle name="Normal 12 9 4 2 2 2" xfId="24221"/>
    <cellStyle name="Normal 12 9 4 2 3" xfId="17860"/>
    <cellStyle name="Normal 12 9 4 3" xfId="8350"/>
    <cellStyle name="Normal 12 9 4 3 2" xfId="20766"/>
    <cellStyle name="Normal 12 9 4 4" xfId="15631"/>
    <cellStyle name="Normal 12 9 5" xfId="2184"/>
    <cellStyle name="Normal 12 9 5 2" xfId="5429"/>
    <cellStyle name="Normal 12 9 5 2 2" xfId="11834"/>
    <cellStyle name="Normal 12 9 5 2 2 2" xfId="24222"/>
    <cellStyle name="Normal 12 9 5 2 3" xfId="17861"/>
    <cellStyle name="Normal 12 9 5 3" xfId="8351"/>
    <cellStyle name="Normal 12 9 5 3 2" xfId="20767"/>
    <cellStyle name="Normal 12 9 5 4" xfId="15632"/>
    <cellStyle name="Normal 12 9 6" xfId="2185"/>
    <cellStyle name="Normal 12 9 6 2" xfId="5430"/>
    <cellStyle name="Normal 12 9 6 2 2" xfId="11835"/>
    <cellStyle name="Normal 12 9 6 2 2 2" xfId="24223"/>
    <cellStyle name="Normal 12 9 6 2 3" xfId="17862"/>
    <cellStyle name="Normal 12 9 6 3" xfId="8352"/>
    <cellStyle name="Normal 12 9 6 3 2" xfId="20768"/>
    <cellStyle name="Normal 12 9 6 4" xfId="15633"/>
    <cellStyle name="Normal 12 9 7" xfId="2186"/>
    <cellStyle name="Normal 12 9 7 2" xfId="5431"/>
    <cellStyle name="Normal 12 9 7 2 2" xfId="11836"/>
    <cellStyle name="Normal 12 9 7 2 2 2" xfId="24224"/>
    <cellStyle name="Normal 12 9 7 2 3" xfId="17863"/>
    <cellStyle name="Normal 12 9 7 3" xfId="8353"/>
    <cellStyle name="Normal 12 9 7 3 2" xfId="20769"/>
    <cellStyle name="Normal 12 9 7 4" xfId="15634"/>
    <cellStyle name="Normal 12 9 8" xfId="2187"/>
    <cellStyle name="Normal 12 9 8 2" xfId="5432"/>
    <cellStyle name="Normal 12 9 8 2 2" xfId="11837"/>
    <cellStyle name="Normal 12 9 8 2 2 2" xfId="24225"/>
    <cellStyle name="Normal 12 9 8 2 3" xfId="17864"/>
    <cellStyle name="Normal 12 9 8 3" xfId="8354"/>
    <cellStyle name="Normal 12 9 8 3 2" xfId="20770"/>
    <cellStyle name="Normal 12 9 8 4" xfId="15635"/>
    <cellStyle name="Normal 12 9 9" xfId="2188"/>
    <cellStyle name="Normal 12 9 9 2" xfId="5433"/>
    <cellStyle name="Normal 12 9 9 2 2" xfId="11838"/>
    <cellStyle name="Normal 12 9 9 2 2 2" xfId="24226"/>
    <cellStyle name="Normal 12 9 9 2 3" xfId="17865"/>
    <cellStyle name="Normal 12 9 9 3" xfId="8355"/>
    <cellStyle name="Normal 12 9 9 3 2" xfId="20771"/>
    <cellStyle name="Normal 12 9 9 4" xfId="15636"/>
    <cellStyle name="Normal 12 9_Alumina Prices" xfId="2189"/>
    <cellStyle name="Normal 12_2015  Data" xfId="464"/>
    <cellStyle name="Normal 120" xfId="3427"/>
    <cellStyle name="Normal 120 2" xfId="3597"/>
    <cellStyle name="Normal 120 2 2" xfId="4340"/>
    <cellStyle name="Normal 120 2 2 2" xfId="28754"/>
    <cellStyle name="Normal 120 2 2 3" xfId="28078"/>
    <cellStyle name="Normal 120 2 3" xfId="28298"/>
    <cellStyle name="Normal 120 2 4" xfId="27622"/>
    <cellStyle name="Normal 120 3" xfId="26149"/>
    <cellStyle name="Normal 120 4" xfId="26360"/>
    <cellStyle name="Normal 121" xfId="3432"/>
    <cellStyle name="Normal 121 2" xfId="4288"/>
    <cellStyle name="Normal 121 2 2" xfId="28704"/>
    <cellStyle name="Normal 121 2 3" xfId="28028"/>
    <cellStyle name="Normal 121 3" xfId="26152"/>
    <cellStyle name="Normal 121 4" xfId="26361"/>
    <cellStyle name="Normal 122" xfId="3436"/>
    <cellStyle name="Normal 122 2" xfId="4290"/>
    <cellStyle name="Normal 122 2 2" xfId="28706"/>
    <cellStyle name="Normal 122 2 3" xfId="28030"/>
    <cellStyle name="Normal 122 3" xfId="26153"/>
    <cellStyle name="Normal 122 4" xfId="26362"/>
    <cellStyle name="Normal 123" xfId="3481"/>
    <cellStyle name="Normal 123 2" xfId="4304"/>
    <cellStyle name="Normal 123 2 2" xfId="28720"/>
    <cellStyle name="Normal 123 2 3" xfId="28044"/>
    <cellStyle name="Normal 123 3" xfId="26363"/>
    <cellStyle name="Normal 123 3 2" xfId="28256"/>
    <cellStyle name="Normal 123 4" xfId="27580"/>
    <cellStyle name="Normal 124" xfId="3474"/>
    <cellStyle name="Normal 124 2" xfId="4301"/>
    <cellStyle name="Normal 124 2 2" xfId="28717"/>
    <cellStyle name="Normal 124 2 3" xfId="28041"/>
    <cellStyle name="Normal 124 3" xfId="26364"/>
    <cellStyle name="Normal 124 3 2" xfId="28253"/>
    <cellStyle name="Normal 124 4" xfId="27577"/>
    <cellStyle name="Normal 125" xfId="3574"/>
    <cellStyle name="Normal 125 2" xfId="4324"/>
    <cellStyle name="Normal 125 2 2" xfId="28739"/>
    <cellStyle name="Normal 125 2 3" xfId="28063"/>
    <cellStyle name="Normal 125 3" xfId="26365"/>
    <cellStyle name="Normal 125 3 2" xfId="28282"/>
    <cellStyle name="Normal 125 4" xfId="27606"/>
    <cellStyle name="Normal 126" xfId="3577"/>
    <cellStyle name="Normal 126 2" xfId="4325"/>
    <cellStyle name="Normal 126 2 2" xfId="28740"/>
    <cellStyle name="Normal 126 2 3" xfId="28064"/>
    <cellStyle name="Normal 126 3" xfId="26366"/>
    <cellStyle name="Normal 126 3 2" xfId="28283"/>
    <cellStyle name="Normal 126 4" xfId="27607"/>
    <cellStyle name="Normal 127" xfId="3578"/>
    <cellStyle name="Normal 127 2" xfId="4326"/>
    <cellStyle name="Normal 127 2 2" xfId="28741"/>
    <cellStyle name="Normal 127 2 3" xfId="28065"/>
    <cellStyle name="Normal 127 3" xfId="26367"/>
    <cellStyle name="Normal 127 3 2" xfId="28284"/>
    <cellStyle name="Normal 127 4" xfId="27608"/>
    <cellStyle name="Normal 128" xfId="3555"/>
    <cellStyle name="Normal 128 2" xfId="4314"/>
    <cellStyle name="Normal 128 2 2" xfId="28729"/>
    <cellStyle name="Normal 128 2 3" xfId="28053"/>
    <cellStyle name="Normal 128 3" xfId="26368"/>
    <cellStyle name="Normal 128 3 2" xfId="28272"/>
    <cellStyle name="Normal 128 4" xfId="27596"/>
    <cellStyle name="Normal 129" xfId="3564"/>
    <cellStyle name="Normal 129 2" xfId="4320"/>
    <cellStyle name="Normal 129 2 2" xfId="28735"/>
    <cellStyle name="Normal 129 2 3" xfId="28059"/>
    <cellStyle name="Normal 129 3" xfId="26369"/>
    <cellStyle name="Normal 129 3 2" xfId="28278"/>
    <cellStyle name="Normal 129 4" xfId="27602"/>
    <cellStyle name="Normal 13" xfId="194"/>
    <cellStyle name="Normal 13 10" xfId="2190"/>
    <cellStyle name="Normal 13 10 2" xfId="26370"/>
    <cellStyle name="Normal 13 11" xfId="964"/>
    <cellStyle name="Normal 13 11 2" xfId="4267"/>
    <cellStyle name="Normal 13 11 2 2" xfId="28686"/>
    <cellStyle name="Normal 13 11 2 3" xfId="28010"/>
    <cellStyle name="Normal 13 11 3" xfId="26371"/>
    <cellStyle name="Normal 13 12" xfId="3653"/>
    <cellStyle name="Normal 13 12 2" xfId="28354"/>
    <cellStyle name="Normal 13 12 3" xfId="27678"/>
    <cellStyle name="Normal 13 13" xfId="4027"/>
    <cellStyle name="Normal 13 14" xfId="850"/>
    <cellStyle name="Normal 13 15" xfId="13946"/>
    <cellStyle name="Normal 13 16" xfId="25863"/>
    <cellStyle name="Normal 13 17" xfId="28852"/>
    <cellStyle name="Normal 13 2" xfId="465"/>
    <cellStyle name="Normal 13 2 2" xfId="2191"/>
    <cellStyle name="Normal 13 2 2 2" xfId="3655"/>
    <cellStyle name="Normal 13 2 2 2 2" xfId="28356"/>
    <cellStyle name="Normal 13 2 2 2 3" xfId="27680"/>
    <cellStyle name="Normal 13 2 2 3" xfId="25964"/>
    <cellStyle name="Normal 13 2 3" xfId="3654"/>
    <cellStyle name="Normal 13 2 3 2" xfId="28355"/>
    <cellStyle name="Normal 13 2 3 3" xfId="27679"/>
    <cellStyle name="Normal 13 2 4" xfId="4042"/>
    <cellStyle name="Normal 13 2 5" xfId="965"/>
    <cellStyle name="Normal 13 2 5 2" xfId="28153"/>
    <cellStyle name="Normal 13 2 5 3" xfId="27478"/>
    <cellStyle name="Normal 13 2 6" xfId="25868"/>
    <cellStyle name="Normal 13 2_Base Metals Prices" xfId="2192"/>
    <cellStyle name="Normal 13 3" xfId="966"/>
    <cellStyle name="Normal 13 3 2" xfId="967"/>
    <cellStyle name="Normal 13 3 2 2" xfId="3657"/>
    <cellStyle name="Normal 13 3 2 2 2" xfId="28358"/>
    <cellStyle name="Normal 13 3 2 2 3" xfId="27682"/>
    <cellStyle name="Normal 13 3 2 3" xfId="25966"/>
    <cellStyle name="Normal 13 3 3" xfId="3656"/>
    <cellStyle name="Normal 13 3 3 2" xfId="28357"/>
    <cellStyle name="Normal 13 3 3 3" xfId="27681"/>
    <cellStyle name="Normal 13 3 4" xfId="25870"/>
    <cellStyle name="Normal 13 3_Base Metals Prices" xfId="2193"/>
    <cellStyle name="Normal 13 4" xfId="968"/>
    <cellStyle name="Normal 13 5" xfId="969"/>
    <cellStyle name="Normal 13 5 2" xfId="2194"/>
    <cellStyle name="Normal 13 5 2 2" xfId="3659"/>
    <cellStyle name="Normal 13 5 2 2 2" xfId="28360"/>
    <cellStyle name="Normal 13 5 2 2 3" xfId="27684"/>
    <cellStyle name="Normal 13 5 2 3" xfId="25973"/>
    <cellStyle name="Normal 13 5 3" xfId="3658"/>
    <cellStyle name="Normal 13 5 3 2" xfId="28359"/>
    <cellStyle name="Normal 13 5 3 3" xfId="27683"/>
    <cellStyle name="Normal 13 5 4" xfId="25889"/>
    <cellStyle name="Normal 13 5_Base Metals Prices" xfId="2195"/>
    <cellStyle name="Normal 13 6" xfId="2196"/>
    <cellStyle name="Normal 13 6 2" xfId="2197"/>
    <cellStyle name="Normal 13 6 2 2" xfId="3661"/>
    <cellStyle name="Normal 13 6 2 2 2" xfId="28362"/>
    <cellStyle name="Normal 13 6 2 2 3" xfId="27686"/>
    <cellStyle name="Normal 13 6 2 3" xfId="25981"/>
    <cellStyle name="Normal 13 6 3" xfId="3660"/>
    <cellStyle name="Normal 13 6 3 2" xfId="28361"/>
    <cellStyle name="Normal 13 6 3 3" xfId="27685"/>
    <cellStyle name="Normal 13 6 4" xfId="25897"/>
    <cellStyle name="Normal 13 6_Gold Price" xfId="2198"/>
    <cellStyle name="Normal 13 7" xfId="2199"/>
    <cellStyle name="Normal 13 7 2" xfId="2200"/>
    <cellStyle name="Normal 13 7 2 2" xfId="3663"/>
    <cellStyle name="Normal 13 7 2 2 2" xfId="28364"/>
    <cellStyle name="Normal 13 7 2 2 3" xfId="27688"/>
    <cellStyle name="Normal 13 7 2 3" xfId="25983"/>
    <cellStyle name="Normal 13 7 3" xfId="3662"/>
    <cellStyle name="Normal 13 7 3 2" xfId="28363"/>
    <cellStyle name="Normal 13 7 3 3" xfId="27687"/>
    <cellStyle name="Normal 13 7 4" xfId="25899"/>
    <cellStyle name="Normal 13 7_Base Metals Prices" xfId="2201"/>
    <cellStyle name="Normal 13 8" xfId="2202"/>
    <cellStyle name="Normal 13 8 2" xfId="3664"/>
    <cellStyle name="Normal 13 8 2 2" xfId="28365"/>
    <cellStyle name="Normal 13 8 2 3" xfId="27689"/>
    <cellStyle name="Normal 13 8 3" xfId="25900"/>
    <cellStyle name="Normal 13 9" xfId="2203"/>
    <cellStyle name="Normal 13 9 2" xfId="3468"/>
    <cellStyle name="Normal 13 9 2 2" xfId="4299"/>
    <cellStyle name="Normal 13 9 2 2 2" xfId="28715"/>
    <cellStyle name="Normal 13 9 2 2 3" xfId="28039"/>
    <cellStyle name="Normal 13 9 2 3" xfId="28251"/>
    <cellStyle name="Normal 13 9 2 4" xfId="27575"/>
    <cellStyle name="Normal 13 9 3" xfId="3925"/>
    <cellStyle name="Normal 13 9 3 2" xfId="28602"/>
    <cellStyle name="Normal 13 9 3 3" xfId="27926"/>
    <cellStyle name="Normal 13 9 4" xfId="25960"/>
    <cellStyle name="Normal 13_Data - Monthly Commodity Prices" xfId="30029"/>
    <cellStyle name="Normal 130" xfId="3459"/>
    <cellStyle name="Normal 130 2" xfId="4298"/>
    <cellStyle name="Normal 130 2 2" xfId="28714"/>
    <cellStyle name="Normal 130 2 3" xfId="28038"/>
    <cellStyle name="Normal 130 3" xfId="26372"/>
    <cellStyle name="Normal 130 3 2" xfId="28249"/>
    <cellStyle name="Normal 130 4" xfId="27573"/>
    <cellStyle name="Normal 131" xfId="3447"/>
    <cellStyle name="Normal 131 2" xfId="4294"/>
    <cellStyle name="Normal 131 2 2" xfId="28710"/>
    <cellStyle name="Normal 131 2 3" xfId="28034"/>
    <cellStyle name="Normal 131 3" xfId="26373"/>
    <cellStyle name="Normal 131 3 2" xfId="28242"/>
    <cellStyle name="Normal 131 4" xfId="27566"/>
    <cellStyle name="Normal 132" xfId="3579"/>
    <cellStyle name="Normal 132 2" xfId="4327"/>
    <cellStyle name="Normal 132 2 2" xfId="28742"/>
    <cellStyle name="Normal 132 2 3" xfId="28066"/>
    <cellStyle name="Normal 132 3" xfId="26374"/>
    <cellStyle name="Normal 132 3 2" xfId="28285"/>
    <cellStyle name="Normal 132 4" xfId="27609"/>
    <cellStyle name="Normal 133" xfId="3560"/>
    <cellStyle name="Normal 133 2" xfId="4318"/>
    <cellStyle name="Normal 133 2 2" xfId="28733"/>
    <cellStyle name="Normal 133 2 3" xfId="28057"/>
    <cellStyle name="Normal 133 3" xfId="26375"/>
    <cellStyle name="Normal 133 3 2" xfId="28276"/>
    <cellStyle name="Normal 133 4" xfId="27600"/>
    <cellStyle name="Normal 134" xfId="3563"/>
    <cellStyle name="Normal 134 2" xfId="4319"/>
    <cellStyle name="Normal 134 2 2" xfId="28734"/>
    <cellStyle name="Normal 134 2 3" xfId="28058"/>
    <cellStyle name="Normal 134 3" xfId="26376"/>
    <cellStyle name="Normal 134 3 2" xfId="28277"/>
    <cellStyle name="Normal 134 4" xfId="27601"/>
    <cellStyle name="Normal 135" xfId="3583"/>
    <cellStyle name="Normal 135 2" xfId="4330"/>
    <cellStyle name="Normal 135 2 2" xfId="28745"/>
    <cellStyle name="Normal 135 2 3" xfId="28069"/>
    <cellStyle name="Normal 135 3" xfId="26377"/>
    <cellStyle name="Normal 135 3 2" xfId="28288"/>
    <cellStyle name="Normal 135 4" xfId="27612"/>
    <cellStyle name="Normal 136" xfId="3473"/>
    <cellStyle name="Normal 136 2" xfId="4300"/>
    <cellStyle name="Normal 136 2 2" xfId="28716"/>
    <cellStyle name="Normal 136 2 3" xfId="28040"/>
    <cellStyle name="Normal 136 3" xfId="26378"/>
    <cellStyle name="Normal 136 3 2" xfId="28252"/>
    <cellStyle name="Normal 136 4" xfId="27576"/>
    <cellStyle name="Normal 137" xfId="3584"/>
    <cellStyle name="Normal 137 2" xfId="4331"/>
    <cellStyle name="Normal 137 2 2" xfId="28746"/>
    <cellStyle name="Normal 137 2 3" xfId="28070"/>
    <cellStyle name="Normal 137 3" xfId="26379"/>
    <cellStyle name="Normal 137 3 2" xfId="28289"/>
    <cellStyle name="Normal 137 4" xfId="27613"/>
    <cellStyle name="Normal 138" xfId="3557"/>
    <cellStyle name="Normal 138 2" xfId="4315"/>
    <cellStyle name="Normal 138 2 2" xfId="28730"/>
    <cellStyle name="Normal 138 2 3" xfId="28054"/>
    <cellStyle name="Normal 138 3" xfId="26380"/>
    <cellStyle name="Normal 138 3 2" xfId="28273"/>
    <cellStyle name="Normal 138 4" xfId="27597"/>
    <cellStyle name="Normal 139" xfId="3581"/>
    <cellStyle name="Normal 139 2" xfId="4329"/>
    <cellStyle name="Normal 139 2 2" xfId="28744"/>
    <cellStyle name="Normal 139 2 3" xfId="28068"/>
    <cellStyle name="Normal 139 3" xfId="26381"/>
    <cellStyle name="Normal 139 3 2" xfId="28287"/>
    <cellStyle name="Normal 139 4" xfId="27611"/>
    <cellStyle name="Normal 14" xfId="466"/>
    <cellStyle name="Normal 14 2" xfId="971"/>
    <cellStyle name="Normal 14 2 2" xfId="26383"/>
    <cellStyle name="Normal 14 2 2 2" xfId="26384"/>
    <cellStyle name="Normal 14 2 2 2 2" xfId="26385"/>
    <cellStyle name="Normal 14 2 2 2_LNG &amp; LPG rework" xfId="30143"/>
    <cellStyle name="Normal 14 2 2 3" xfId="26386"/>
    <cellStyle name="Normal 14 2 2_LNG &amp; LPG rework" xfId="30144"/>
    <cellStyle name="Normal 14 2 3" xfId="26387"/>
    <cellStyle name="Normal 14 2 3 2" xfId="26388"/>
    <cellStyle name="Normal 14 2 3_LNG &amp; LPG rework" xfId="30383"/>
    <cellStyle name="Normal 14 2 4" xfId="26389"/>
    <cellStyle name="Normal 14 2 5" xfId="26390"/>
    <cellStyle name="Normal 14 2 6" xfId="26382"/>
    <cellStyle name="Normal 14 2_LNG &amp; LPG rework" xfId="30145"/>
    <cellStyle name="Normal 14 3" xfId="970"/>
    <cellStyle name="Normal 14 3 2" xfId="3926"/>
    <cellStyle name="Normal 14 3 2 2" xfId="26393"/>
    <cellStyle name="Normal 14 3 2 2 2" xfId="26394"/>
    <cellStyle name="Normal 14 3 2 2 3" xfId="28603"/>
    <cellStyle name="Normal 14 3 2 2_LNG &amp; LPG rework" xfId="30279"/>
    <cellStyle name="Normal 14 3 2 3" xfId="26395"/>
    <cellStyle name="Normal 14 3 2 4" xfId="26392"/>
    <cellStyle name="Normal 14 3 2 5" xfId="27927"/>
    <cellStyle name="Normal 14 3 2_LNG &amp; LPG rework" xfId="30142"/>
    <cellStyle name="Normal 14 3 3" xfId="25961"/>
    <cellStyle name="Normal 14 3 3 2" xfId="26397"/>
    <cellStyle name="Normal 14 3 3 3" xfId="26396"/>
    <cellStyle name="Normal 14 3 3_LNG &amp; LPG rework" xfId="30281"/>
    <cellStyle name="Normal 14 3 4" xfId="26398"/>
    <cellStyle name="Normal 14 3 5" xfId="26399"/>
    <cellStyle name="Normal 14 3 6" xfId="26391"/>
    <cellStyle name="Normal 14 3_LNG &amp; LPG rework" xfId="30280"/>
    <cellStyle name="Normal 14 4" xfId="3665"/>
    <cellStyle name="Normal 14 4 2" xfId="26401"/>
    <cellStyle name="Normal 14 4 2 2" xfId="26402"/>
    <cellStyle name="Normal 14 4 2 3" xfId="28366"/>
    <cellStyle name="Normal 14 4 2_LNG &amp; LPG rework" xfId="30141"/>
    <cellStyle name="Normal 14 4 3" xfId="26403"/>
    <cellStyle name="Normal 14 4 4" xfId="26404"/>
    <cellStyle name="Normal 14 4 5" xfId="26400"/>
    <cellStyle name="Normal 14 4 6" xfId="27690"/>
    <cellStyle name="Normal 14 4_LNG &amp; LPG rework" xfId="30282"/>
    <cellStyle name="Normal 14 5" xfId="4043"/>
    <cellStyle name="Normal 14 5 2" xfId="26406"/>
    <cellStyle name="Normal 14 5 3" xfId="26405"/>
    <cellStyle name="Normal 14 5_LNG &amp; LPG rework" xfId="30186"/>
    <cellStyle name="Normal 14 6" xfId="851"/>
    <cellStyle name="Normal 14 6 2" xfId="26407"/>
    <cellStyle name="Normal 14 7" xfId="25865"/>
    <cellStyle name="Normal 14_Data - Monthly Commodity Prices" xfId="30028"/>
    <cellStyle name="Normal 140" xfId="3587"/>
    <cellStyle name="Normal 140 2" xfId="26408"/>
    <cellStyle name="Normal 140 2 2" xfId="28290"/>
    <cellStyle name="Normal 140 3" xfId="27614"/>
    <cellStyle name="Normal 141" xfId="3591"/>
    <cellStyle name="Normal 141 2" xfId="4334"/>
    <cellStyle name="Normal 141 2 2" xfId="28748"/>
    <cellStyle name="Normal 141 2 3" xfId="28072"/>
    <cellStyle name="Normal 141 3" xfId="26409"/>
    <cellStyle name="Normal 141 3 2" xfId="28292"/>
    <cellStyle name="Normal 141 4" xfId="27616"/>
    <cellStyle name="Normal 142" xfId="3596"/>
    <cellStyle name="Normal 142 2" xfId="4339"/>
    <cellStyle name="Normal 142 2 2" xfId="28753"/>
    <cellStyle name="Normal 142 2 3" xfId="28077"/>
    <cellStyle name="Normal 142 3" xfId="26410"/>
    <cellStyle name="Normal 142 3 2" xfId="28297"/>
    <cellStyle name="Normal 142 4" xfId="27621"/>
    <cellStyle name="Normal 143" xfId="3594"/>
    <cellStyle name="Normal 143 2" xfId="4337"/>
    <cellStyle name="Normal 143 2 2" xfId="28751"/>
    <cellStyle name="Normal 143 2 3" xfId="28075"/>
    <cellStyle name="Normal 143 3" xfId="26411"/>
    <cellStyle name="Normal 143 3 2" xfId="28295"/>
    <cellStyle name="Normal 143 4" xfId="27619"/>
    <cellStyle name="Normal 144" xfId="3837"/>
    <cellStyle name="Normal 144 2" xfId="4341"/>
    <cellStyle name="Normal 144 2 2" xfId="28755"/>
    <cellStyle name="Normal 144 2 3" xfId="28079"/>
    <cellStyle name="Normal 144 3" xfId="26412"/>
    <cellStyle name="Normal 144 3 2" xfId="28519"/>
    <cellStyle name="Normal 144 4" xfId="27843"/>
    <cellStyle name="Normal 145" xfId="3839"/>
    <cellStyle name="Normal 145 2" xfId="4342"/>
    <cellStyle name="Normal 145 2 2" xfId="28756"/>
    <cellStyle name="Normal 145 2 3" xfId="28080"/>
    <cellStyle name="Normal 145 3" xfId="26413"/>
    <cellStyle name="Normal 145 3 2" xfId="28521"/>
    <cellStyle name="Normal 145 4" xfId="27845"/>
    <cellStyle name="Normal 146" xfId="3847"/>
    <cellStyle name="Normal 146 2" xfId="26414"/>
    <cellStyle name="Normal 146 2 2" xfId="28529"/>
    <cellStyle name="Normal 146 3" xfId="27853"/>
    <cellStyle name="Normal 147" xfId="3864"/>
    <cellStyle name="Normal 147 2" xfId="26415"/>
    <cellStyle name="Normal 147 2 2" xfId="28546"/>
    <cellStyle name="Normal 147 3" xfId="27870"/>
    <cellStyle name="Normal 148" xfId="3865"/>
    <cellStyle name="Normal 148 2" xfId="26416"/>
    <cellStyle name="Normal 148 2 2" xfId="28547"/>
    <cellStyle name="Normal 148 3" xfId="27871"/>
    <cellStyle name="Normal 149" xfId="3866"/>
    <cellStyle name="Normal 149 2" xfId="26417"/>
    <cellStyle name="Normal 149 2 2" xfId="28548"/>
    <cellStyle name="Normal 149 3" xfId="27872"/>
    <cellStyle name="Normal 15" xfId="467"/>
    <cellStyle name="Normal 15 2" xfId="973"/>
    <cellStyle name="Normal 15 3" xfId="972"/>
    <cellStyle name="Normal 15 3 2" xfId="3927"/>
    <cellStyle name="Normal 15 3 2 2" xfId="28604"/>
    <cellStyle name="Normal 15 3 2 3" xfId="27928"/>
    <cellStyle name="Normal 15 3 3" xfId="25962"/>
    <cellStyle name="Normal 15 4" xfId="3666"/>
    <cellStyle name="Normal 15 4 2" xfId="26418"/>
    <cellStyle name="Normal 15 4 2 2" xfId="28367"/>
    <cellStyle name="Normal 15 4 3" xfId="27691"/>
    <cellStyle name="Normal 15 5" xfId="4044"/>
    <cellStyle name="Normal 15 5 2" xfId="26419"/>
    <cellStyle name="Normal 15 6" xfId="852"/>
    <cellStyle name="Normal 15 7" xfId="25866"/>
    <cellStyle name="Normal 15_Data - Monthly Commodity Prices" xfId="30030"/>
    <cellStyle name="Normal 150" xfId="3850"/>
    <cellStyle name="Normal 150 2" xfId="26420"/>
    <cellStyle name="Normal 150 2 2" xfId="28532"/>
    <cellStyle name="Normal 150 3" xfId="27856"/>
    <cellStyle name="Normal 151" xfId="3843"/>
    <cellStyle name="Normal 151 2" xfId="26421"/>
    <cellStyle name="Normal 151 2 2" xfId="28525"/>
    <cellStyle name="Normal 151 3" xfId="27849"/>
    <cellStyle name="Normal 152" xfId="3869"/>
    <cellStyle name="Normal 152 2" xfId="26422"/>
    <cellStyle name="Normal 152 2 2" xfId="28551"/>
    <cellStyle name="Normal 152 3" xfId="27875"/>
    <cellStyle name="Normal 153" xfId="3871"/>
    <cellStyle name="Normal 153 2" xfId="26423"/>
    <cellStyle name="Normal 153 2 2" xfId="28553"/>
    <cellStyle name="Normal 153 3" xfId="27877"/>
    <cellStyle name="Normal 154" xfId="3873"/>
    <cellStyle name="Normal 154 2" xfId="26424"/>
    <cellStyle name="Normal 154 2 2" xfId="28555"/>
    <cellStyle name="Normal 154 3" xfId="27879"/>
    <cellStyle name="Normal 155" xfId="3875"/>
    <cellStyle name="Normal 155 2" xfId="26425"/>
    <cellStyle name="Normal 155 2 2" xfId="28557"/>
    <cellStyle name="Normal 155 3" xfId="27881"/>
    <cellStyle name="Normal 156" xfId="3878"/>
    <cellStyle name="Normal 156 2" xfId="26426"/>
    <cellStyle name="Normal 156 2 2" xfId="28560"/>
    <cellStyle name="Normal 156 3" xfId="27884"/>
    <cellStyle name="Normal 157" xfId="3880"/>
    <cellStyle name="Normal 157 2" xfId="26427"/>
    <cellStyle name="Normal 157 2 2" xfId="28562"/>
    <cellStyle name="Normal 157 3" xfId="27886"/>
    <cellStyle name="Normal 158" xfId="3887"/>
    <cellStyle name="Normal 158 2" xfId="26428"/>
    <cellStyle name="Normal 158 2 2" xfId="28566"/>
    <cellStyle name="Normal 158 3" xfId="27890"/>
    <cellStyle name="Normal 159" xfId="3884"/>
    <cellStyle name="Normal 159 2" xfId="26429"/>
    <cellStyle name="Normal 159 2 2" xfId="28563"/>
    <cellStyle name="Normal 159 3" xfId="27887"/>
    <cellStyle name="Normal 16" xfId="468"/>
    <cellStyle name="Normal 16 10" xfId="3561"/>
    <cellStyle name="Normal 16 11" xfId="4045"/>
    <cellStyle name="Normal 16 12" xfId="860"/>
    <cellStyle name="Normal 16 2" xfId="892"/>
    <cellStyle name="Normal 16 2 2" xfId="2204"/>
    <cellStyle name="Normal 16 2_Historic Nickel Prices" xfId="2205"/>
    <cellStyle name="Normal 16 3" xfId="974"/>
    <cellStyle name="Normal 16 4" xfId="3439"/>
    <cellStyle name="Normal 16 4 2" xfId="26430"/>
    <cellStyle name="Normal 16 5" xfId="3544"/>
    <cellStyle name="Normal 16 6" xfId="3434"/>
    <cellStyle name="Normal 16 7" xfId="3453"/>
    <cellStyle name="Normal 16 8" xfId="3543"/>
    <cellStyle name="Normal 16 9" xfId="3573"/>
    <cellStyle name="Normal 16_Data - Monthly Commodity Prices" xfId="30032"/>
    <cellStyle name="Normal 160" xfId="3900"/>
    <cellStyle name="Normal 160 2" xfId="26431"/>
    <cellStyle name="Normal 160 2 2" xfId="28577"/>
    <cellStyle name="Normal 160 3" xfId="27901"/>
    <cellStyle name="Normal 161" xfId="3891"/>
    <cellStyle name="Normal 161 2" xfId="26432"/>
    <cellStyle name="Normal 161 2 2" xfId="28569"/>
    <cellStyle name="Normal 161 3" xfId="27893"/>
    <cellStyle name="Normal 162" xfId="3905"/>
    <cellStyle name="Normal 162 2" xfId="26433"/>
    <cellStyle name="Normal 162 2 2" xfId="28582"/>
    <cellStyle name="Normal 162 3" xfId="27906"/>
    <cellStyle name="Normal 163" xfId="3902"/>
    <cellStyle name="Normal 163 2" xfId="26434"/>
    <cellStyle name="Normal 163 2 2" xfId="28579"/>
    <cellStyle name="Normal 163 3" xfId="27903"/>
    <cellStyle name="Normal 164" xfId="3909"/>
    <cellStyle name="Normal 164 2" xfId="26435"/>
    <cellStyle name="Normal 164 2 2" xfId="28586"/>
    <cellStyle name="Normal 164 3" xfId="27910"/>
    <cellStyle name="Normal 165" xfId="3896"/>
    <cellStyle name="Normal 165 2" xfId="26437"/>
    <cellStyle name="Normal 165 2 2" xfId="26438"/>
    <cellStyle name="Normal 165 2 2 2" xfId="26439"/>
    <cellStyle name="Normal 165 2 2 2 2" xfId="26440"/>
    <cellStyle name="Normal 165 2 2 2_LNG &amp; LPG rework" xfId="30384"/>
    <cellStyle name="Normal 165 2 2 3" xfId="26441"/>
    <cellStyle name="Normal 165 2 2_LNG &amp; LPG rework" xfId="30138"/>
    <cellStyle name="Normal 165 2 3" xfId="26442"/>
    <cellStyle name="Normal 165 2 3 2" xfId="26443"/>
    <cellStyle name="Normal 165 2 3_LNG &amp; LPG rework" xfId="30137"/>
    <cellStyle name="Normal 165 2 4" xfId="26444"/>
    <cellStyle name="Normal 165 2 5" xfId="28573"/>
    <cellStyle name="Normal 165 2_LNG &amp; LPG rework" xfId="30139"/>
    <cellStyle name="Normal 165 3" xfId="26445"/>
    <cellStyle name="Normal 165 3 2" xfId="26446"/>
    <cellStyle name="Normal 165 3 2 2" xfId="26447"/>
    <cellStyle name="Normal 165 3 2 2 2" xfId="26448"/>
    <cellStyle name="Normal 165 3 2 2_LNG &amp; LPG rework" xfId="30134"/>
    <cellStyle name="Normal 165 3 2 3" xfId="26449"/>
    <cellStyle name="Normal 165 3 2_LNG &amp; LPG rework" xfId="30135"/>
    <cellStyle name="Normal 165 3 3" xfId="26450"/>
    <cellStyle name="Normal 165 3 3 2" xfId="26451"/>
    <cellStyle name="Normal 165 3 3_LNG &amp; LPG rework" xfId="30133"/>
    <cellStyle name="Normal 165 3 4" xfId="26452"/>
    <cellStyle name="Normal 165 3_LNG &amp; LPG rework" xfId="30136"/>
    <cellStyle name="Normal 165 4" xfId="26453"/>
    <cellStyle name="Normal 165 4 2" xfId="26454"/>
    <cellStyle name="Normal 165 4 2 2" xfId="26455"/>
    <cellStyle name="Normal 165 4 2_LNG &amp; LPG rework" xfId="30131"/>
    <cellStyle name="Normal 165 4 3" xfId="26456"/>
    <cellStyle name="Normal 165 4_LNG &amp; LPG rework" xfId="30132"/>
    <cellStyle name="Normal 165 5" xfId="26457"/>
    <cellStyle name="Normal 165 5 2" xfId="26458"/>
    <cellStyle name="Normal 165 5_LNG &amp; LPG rework" xfId="30130"/>
    <cellStyle name="Normal 165 6" xfId="26459"/>
    <cellStyle name="Normal 165 7" xfId="26436"/>
    <cellStyle name="Normal 165 8" xfId="27897"/>
    <cellStyle name="Normal 165_LNG &amp; LPG rework" xfId="30140"/>
    <cellStyle name="Normal 166" xfId="3908"/>
    <cellStyle name="Normal 166 2" xfId="26461"/>
    <cellStyle name="Normal 166 2 2" xfId="26462"/>
    <cellStyle name="Normal 166 2 2 2" xfId="26463"/>
    <cellStyle name="Normal 166 2 2 2 2" xfId="26464"/>
    <cellStyle name="Normal 166 2 2 2_LNG &amp; LPG rework" xfId="30126"/>
    <cellStyle name="Normal 166 2 2 3" xfId="26465"/>
    <cellStyle name="Normal 166 2 2_LNG &amp; LPG rework" xfId="30127"/>
    <cellStyle name="Normal 166 2 3" xfId="26466"/>
    <cellStyle name="Normal 166 2 3 2" xfId="26467"/>
    <cellStyle name="Normal 166 2 3_LNG &amp; LPG rework" xfId="30283"/>
    <cellStyle name="Normal 166 2 4" xfId="26468"/>
    <cellStyle name="Normal 166 2 5" xfId="28585"/>
    <cellStyle name="Normal 166 2_LNG &amp; LPG rework" xfId="30128"/>
    <cellStyle name="Normal 166 3" xfId="26469"/>
    <cellStyle name="Normal 166 3 2" xfId="26470"/>
    <cellStyle name="Normal 166 3 2 2" xfId="26471"/>
    <cellStyle name="Normal 166 3 2 2 2" xfId="26472"/>
    <cellStyle name="Normal 166 3 2 2_LNG &amp; LPG rework" xfId="30285"/>
    <cellStyle name="Normal 166 3 2 3" xfId="26473"/>
    <cellStyle name="Normal 166 3 2_LNG &amp; LPG rework" xfId="30284"/>
    <cellStyle name="Normal 166 3 3" xfId="26474"/>
    <cellStyle name="Normal 166 3 3 2" xfId="26475"/>
    <cellStyle name="Normal 166 3 3_LNG &amp; LPG rework" xfId="30287"/>
    <cellStyle name="Normal 166 3 4" xfId="26476"/>
    <cellStyle name="Normal 166 3_LNG &amp; LPG rework" xfId="30286"/>
    <cellStyle name="Normal 166 4" xfId="26477"/>
    <cellStyle name="Normal 166 4 2" xfId="26478"/>
    <cellStyle name="Normal 166 4 2 2" xfId="26479"/>
    <cellStyle name="Normal 166 4 2_LNG &amp; LPG rework" xfId="30289"/>
    <cellStyle name="Normal 166 4 3" xfId="26480"/>
    <cellStyle name="Normal 166 4_LNG &amp; LPG rework" xfId="30288"/>
    <cellStyle name="Normal 166 5" xfId="26481"/>
    <cellStyle name="Normal 166 5 2" xfId="26482"/>
    <cellStyle name="Normal 166 5_LNG &amp; LPG rework" xfId="30290"/>
    <cellStyle name="Normal 166 6" xfId="26483"/>
    <cellStyle name="Normal 166 7" xfId="26460"/>
    <cellStyle name="Normal 166 8" xfId="27909"/>
    <cellStyle name="Normal 166_LNG &amp; LPG rework" xfId="30129"/>
    <cellStyle name="Normal 167" xfId="3911"/>
    <cellStyle name="Normal 167 2" xfId="26485"/>
    <cellStyle name="Normal 167 2 2" xfId="26486"/>
    <cellStyle name="Normal 167 2 2 2" xfId="26487"/>
    <cellStyle name="Normal 167 2 2 2 2" xfId="26488"/>
    <cellStyle name="Normal 167 2 2 2_LNG &amp; LPG rework" xfId="30293"/>
    <cellStyle name="Normal 167 2 2 3" xfId="26489"/>
    <cellStyle name="Normal 167 2 2_LNG &amp; LPG rework" xfId="30292"/>
    <cellStyle name="Normal 167 2 3" xfId="26490"/>
    <cellStyle name="Normal 167 2 3 2" xfId="26491"/>
    <cellStyle name="Normal 167 2 3_LNG &amp; LPG rework" xfId="30295"/>
    <cellStyle name="Normal 167 2 4" xfId="26492"/>
    <cellStyle name="Normal 167 2 5" xfId="28588"/>
    <cellStyle name="Normal 167 2_LNG &amp; LPG rework" xfId="30294"/>
    <cellStyle name="Normal 167 3" xfId="26493"/>
    <cellStyle name="Normal 167 3 2" xfId="26494"/>
    <cellStyle name="Normal 167 3 2 2" xfId="26495"/>
    <cellStyle name="Normal 167 3 2 2 2" xfId="26496"/>
    <cellStyle name="Normal 167 3 2 2_LNG &amp; LPG rework" xfId="30380"/>
    <cellStyle name="Normal 167 3 2 3" xfId="26497"/>
    <cellStyle name="Normal 167 3 2_LNG &amp; LPG rework" xfId="30297"/>
    <cellStyle name="Normal 167 3 3" xfId="26498"/>
    <cellStyle name="Normal 167 3 3 2" xfId="26499"/>
    <cellStyle name="Normal 167 3 3_LNG &amp; LPG rework" xfId="30298"/>
    <cellStyle name="Normal 167 3 4" xfId="26500"/>
    <cellStyle name="Normal 167 3_LNG &amp; LPG rework" xfId="30296"/>
    <cellStyle name="Normal 167 4" xfId="26501"/>
    <cellStyle name="Normal 167 4 2" xfId="26502"/>
    <cellStyle name="Normal 167 4 2 2" xfId="26503"/>
    <cellStyle name="Normal 167 4 2_LNG &amp; LPG rework" xfId="30299"/>
    <cellStyle name="Normal 167 4 3" xfId="26504"/>
    <cellStyle name="Normal 167 4_LNG &amp; LPG rework" xfId="30300"/>
    <cellStyle name="Normal 167 5" xfId="26505"/>
    <cellStyle name="Normal 167 5 2" xfId="26506"/>
    <cellStyle name="Normal 167 5_LNG &amp; LPG rework" xfId="30301"/>
    <cellStyle name="Normal 167 6" xfId="26507"/>
    <cellStyle name="Normal 167 7" xfId="26484"/>
    <cellStyle name="Normal 167 8" xfId="27912"/>
    <cellStyle name="Normal 167_LNG &amp; LPG rework" xfId="30291"/>
    <cellStyle name="Normal 168" xfId="3912"/>
    <cellStyle name="Normal 168 2" xfId="26509"/>
    <cellStyle name="Normal 168 2 2" xfId="26510"/>
    <cellStyle name="Normal 168 2 2 2" xfId="26511"/>
    <cellStyle name="Normal 168 2 2 2 2" xfId="26512"/>
    <cellStyle name="Normal 168 2 2 2_LNG &amp; LPG rework" xfId="30304"/>
    <cellStyle name="Normal 168 2 2 3" xfId="26513"/>
    <cellStyle name="Normal 168 2 2_LNG &amp; LPG rework" xfId="30305"/>
    <cellStyle name="Normal 168 2 3" xfId="26514"/>
    <cellStyle name="Normal 168 2 3 2" xfId="26515"/>
    <cellStyle name="Normal 168 2 3_LNG &amp; LPG rework" xfId="30306"/>
    <cellStyle name="Normal 168 2 4" xfId="26516"/>
    <cellStyle name="Normal 168 2 5" xfId="28589"/>
    <cellStyle name="Normal 168 2_LNG &amp; LPG rework" xfId="30303"/>
    <cellStyle name="Normal 168 3" xfId="26517"/>
    <cellStyle name="Normal 168 3 2" xfId="26518"/>
    <cellStyle name="Normal 168 3 2 2" xfId="26519"/>
    <cellStyle name="Normal 168 3 2 2 2" xfId="26520"/>
    <cellStyle name="Normal 168 3 2 2_LNG &amp; LPG rework" xfId="30309"/>
    <cellStyle name="Normal 168 3 2 3" xfId="26521"/>
    <cellStyle name="Normal 168 3 2_LNG &amp; LPG rework" xfId="30308"/>
    <cellStyle name="Normal 168 3 3" xfId="26522"/>
    <cellStyle name="Normal 168 3 3 2" xfId="26523"/>
    <cellStyle name="Normal 168 3 3_LNG &amp; LPG rework" xfId="30310"/>
    <cellStyle name="Normal 168 3 4" xfId="26524"/>
    <cellStyle name="Normal 168 3_LNG &amp; LPG rework" xfId="30307"/>
    <cellStyle name="Normal 168 4" xfId="26525"/>
    <cellStyle name="Normal 168 4 2" xfId="26526"/>
    <cellStyle name="Normal 168 4 2 2" xfId="26527"/>
    <cellStyle name="Normal 168 4 2_LNG &amp; LPG rework" xfId="30311"/>
    <cellStyle name="Normal 168 4 3" xfId="26528"/>
    <cellStyle name="Normal 168 4_LNG &amp; LPG rework" xfId="30312"/>
    <cellStyle name="Normal 168 5" xfId="26529"/>
    <cellStyle name="Normal 168 5 2" xfId="26530"/>
    <cellStyle name="Normal 168 5_LNG &amp; LPG rework" xfId="30313"/>
    <cellStyle name="Normal 168 6" xfId="26531"/>
    <cellStyle name="Normal 168 7" xfId="26508"/>
    <cellStyle name="Normal 168 8" xfId="27913"/>
    <cellStyle name="Normal 168_LNG &amp; LPG rework" xfId="30302"/>
    <cellStyle name="Normal 169" xfId="3897"/>
    <cellStyle name="Normal 169 2" xfId="26532"/>
    <cellStyle name="Normal 169 2 2" xfId="28574"/>
    <cellStyle name="Normal 169 3" xfId="27898"/>
    <cellStyle name="Normal 17" xfId="469"/>
    <cellStyle name="Normal 17 10" xfId="3572"/>
    <cellStyle name="Normal 17 11" xfId="4046"/>
    <cellStyle name="Normal 17 12" xfId="853"/>
    <cellStyle name="Normal 17 2" xfId="976"/>
    <cellStyle name="Normal 17 2 2" xfId="2206"/>
    <cellStyle name="Normal 17 2_Historic Nickel Prices" xfId="2207"/>
    <cellStyle name="Normal 17 3" xfId="2208"/>
    <cellStyle name="Normal 17 3 2" xfId="3469"/>
    <cellStyle name="Normal 17 3 3" xfId="3667"/>
    <cellStyle name="Normal 17 3 3 2" xfId="28368"/>
    <cellStyle name="Normal 17 3 3 3" xfId="27692"/>
    <cellStyle name="Normal 17 3 4" xfId="28191"/>
    <cellStyle name="Normal 17 3 5" xfId="27516"/>
    <cellStyle name="Normal 17 4" xfId="975"/>
    <cellStyle name="Normal 17 4 2" xfId="26533"/>
    <cellStyle name="Normal 17 5" xfId="3440"/>
    <cellStyle name="Normal 17 6" xfId="3516"/>
    <cellStyle name="Normal 17 7" xfId="3437"/>
    <cellStyle name="Normal 17 8" xfId="3478"/>
    <cellStyle name="Normal 17 9" xfId="3454"/>
    <cellStyle name="Normal 17_Historic Nickel Prices" xfId="2209"/>
    <cellStyle name="Normal 170" xfId="3914"/>
    <cellStyle name="Normal 170 2" xfId="26534"/>
    <cellStyle name="Normal 170 2 2" xfId="28591"/>
    <cellStyle name="Normal 170 3" xfId="27915"/>
    <cellStyle name="Normal 171" xfId="3919"/>
    <cellStyle name="Normal 171 2" xfId="26535"/>
    <cellStyle name="Normal 171 2 2" xfId="28596"/>
    <cellStyle name="Normal 171 3" xfId="27920"/>
    <cellStyle name="Normal 172" xfId="3916"/>
    <cellStyle name="Normal 172 2" xfId="26536"/>
    <cellStyle name="Normal 172 2 2" xfId="28593"/>
    <cellStyle name="Normal 172 3" xfId="27917"/>
    <cellStyle name="Normal 173" xfId="3918"/>
    <cellStyle name="Normal 173 2" xfId="26538"/>
    <cellStyle name="Normal 173 2 2" xfId="26539"/>
    <cellStyle name="Normal 173 2 2 2" xfId="26540"/>
    <cellStyle name="Normal 173 2 2 2 2" xfId="26541"/>
    <cellStyle name="Normal 173 2 2 2_LNG &amp; LPG rework" xfId="30123"/>
    <cellStyle name="Normal 173 2 2 3" xfId="26542"/>
    <cellStyle name="Normal 173 2 2_LNG &amp; LPG rework" xfId="30124"/>
    <cellStyle name="Normal 173 2 3" xfId="26543"/>
    <cellStyle name="Normal 173 2 3 2" xfId="26544"/>
    <cellStyle name="Normal 173 2 3_LNG &amp; LPG rework" xfId="30122"/>
    <cellStyle name="Normal 173 2 4" xfId="26545"/>
    <cellStyle name="Normal 173 2 5" xfId="28595"/>
    <cellStyle name="Normal 173 2_LNG &amp; LPG rework" xfId="30125"/>
    <cellStyle name="Normal 173 3" xfId="26546"/>
    <cellStyle name="Normal 173 3 2" xfId="26547"/>
    <cellStyle name="Normal 173 3 2 2" xfId="26548"/>
    <cellStyle name="Normal 173 3 2 2 2" xfId="26549"/>
    <cellStyle name="Normal 173 3 2 2_LNG &amp; LPG rework" xfId="30119"/>
    <cellStyle name="Normal 173 3 2 3" xfId="26550"/>
    <cellStyle name="Normal 173 3 2_LNG &amp; LPG rework" xfId="30120"/>
    <cellStyle name="Normal 173 3 3" xfId="26551"/>
    <cellStyle name="Normal 173 3 3 2" xfId="26552"/>
    <cellStyle name="Normal 173 3 3_LNG &amp; LPG rework" xfId="30314"/>
    <cellStyle name="Normal 173 3 4" xfId="26553"/>
    <cellStyle name="Normal 173 3_LNG &amp; LPG rework" xfId="30121"/>
    <cellStyle name="Normal 173 4" xfId="26554"/>
    <cellStyle name="Normal 173 4 2" xfId="26555"/>
    <cellStyle name="Normal 173 4 2 2" xfId="26556"/>
    <cellStyle name="Normal 173 4 2_LNG &amp; LPG rework" xfId="30316"/>
    <cellStyle name="Normal 173 4 3" xfId="26557"/>
    <cellStyle name="Normal 173 4_LNG &amp; LPG rework" xfId="30315"/>
    <cellStyle name="Normal 173 5" xfId="26558"/>
    <cellStyle name="Normal 173 5 2" xfId="26559"/>
    <cellStyle name="Normal 173 5_LNG &amp; LPG rework" xfId="30118"/>
    <cellStyle name="Normal 173 6" xfId="26560"/>
    <cellStyle name="Normal 173 7" xfId="26537"/>
    <cellStyle name="Normal 173 8" xfId="27919"/>
    <cellStyle name="Normal 173_LNG &amp; LPG rework" xfId="30381"/>
    <cellStyle name="Normal 174" xfId="3922"/>
    <cellStyle name="Normal 174 2" xfId="26562"/>
    <cellStyle name="Normal 174 2 2" xfId="26563"/>
    <cellStyle name="Normal 174 2 2 2" xfId="26564"/>
    <cellStyle name="Normal 174 2 2 2 2" xfId="26565"/>
    <cellStyle name="Normal 174 2 2 2_LNG &amp; LPG rework" xfId="30319"/>
    <cellStyle name="Normal 174 2 2 3" xfId="26566"/>
    <cellStyle name="Normal 174 2 2_LNG &amp; LPG rework" xfId="30318"/>
    <cellStyle name="Normal 174 2 3" xfId="26567"/>
    <cellStyle name="Normal 174 2 3 2" xfId="26568"/>
    <cellStyle name="Normal 174 2 3_LNG &amp; LPG rework" xfId="30321"/>
    <cellStyle name="Normal 174 2 4" xfId="26569"/>
    <cellStyle name="Normal 174 2 5" xfId="28599"/>
    <cellStyle name="Normal 174 2_LNG &amp; LPG rework" xfId="30320"/>
    <cellStyle name="Normal 174 3" xfId="26570"/>
    <cellStyle name="Normal 174 3 2" xfId="26571"/>
    <cellStyle name="Normal 174 3 2 2" xfId="26572"/>
    <cellStyle name="Normal 174 3 2 2 2" xfId="26573"/>
    <cellStyle name="Normal 174 3 2 2_LNG &amp; LPG rework" xfId="30324"/>
    <cellStyle name="Normal 174 3 2 3" xfId="26574"/>
    <cellStyle name="Normal 174 3 2_LNG &amp; LPG rework" xfId="30323"/>
    <cellStyle name="Normal 174 3 3" xfId="26575"/>
    <cellStyle name="Normal 174 3 3 2" xfId="26576"/>
    <cellStyle name="Normal 174 3 3_LNG &amp; LPG rework" xfId="30325"/>
    <cellStyle name="Normal 174 3 4" xfId="26577"/>
    <cellStyle name="Normal 174 3_LNG &amp; LPG rework" xfId="30322"/>
    <cellStyle name="Normal 174 4" xfId="26578"/>
    <cellStyle name="Normal 174 4 2" xfId="26579"/>
    <cellStyle name="Normal 174 4 2 2" xfId="26580"/>
    <cellStyle name="Normal 174 4 2_LNG &amp; LPG rework" xfId="30326"/>
    <cellStyle name="Normal 174 4 3" xfId="26581"/>
    <cellStyle name="Normal 174 4_LNG &amp; LPG rework" xfId="30327"/>
    <cellStyle name="Normal 174 5" xfId="26582"/>
    <cellStyle name="Normal 174 5 2" xfId="26583"/>
    <cellStyle name="Normal 174 5_LNG &amp; LPG rework" xfId="30328"/>
    <cellStyle name="Normal 174 6" xfId="26584"/>
    <cellStyle name="Normal 174 7" xfId="26561"/>
    <cellStyle name="Normal 174 8" xfId="27923"/>
    <cellStyle name="Normal 174_LNG &amp; LPG rework" xfId="30317"/>
    <cellStyle name="Normal 175" xfId="3932"/>
    <cellStyle name="Normal 175 2" xfId="26586"/>
    <cellStyle name="Normal 175 2 2" xfId="26587"/>
    <cellStyle name="Normal 175 2 2 2" xfId="26588"/>
    <cellStyle name="Normal 175 2 2 2 2" xfId="26589"/>
    <cellStyle name="Normal 175 2 2 2_LNG &amp; LPG rework" xfId="30331"/>
    <cellStyle name="Normal 175 2 2 3" xfId="26590"/>
    <cellStyle name="Normal 175 2 2_LNG &amp; LPG rework" xfId="30332"/>
    <cellStyle name="Normal 175 2 3" xfId="26591"/>
    <cellStyle name="Normal 175 2 3 2" xfId="26592"/>
    <cellStyle name="Normal 175 2 3_LNG &amp; LPG rework" xfId="30333"/>
    <cellStyle name="Normal 175 2 4" xfId="26593"/>
    <cellStyle name="Normal 175 2 5" xfId="28609"/>
    <cellStyle name="Normal 175 2_LNG &amp; LPG rework" xfId="30330"/>
    <cellStyle name="Normal 175 3" xfId="26594"/>
    <cellStyle name="Normal 175 3 2" xfId="26595"/>
    <cellStyle name="Normal 175 3 2 2" xfId="26596"/>
    <cellStyle name="Normal 175 3 2 2 2" xfId="26597"/>
    <cellStyle name="Normal 175 3 2 2_LNG &amp; LPG rework" xfId="30336"/>
    <cellStyle name="Normal 175 3 2 3" xfId="26598"/>
    <cellStyle name="Normal 175 3 2_LNG &amp; LPG rework" xfId="30335"/>
    <cellStyle name="Normal 175 3 3" xfId="26599"/>
    <cellStyle name="Normal 175 3 3 2" xfId="26600"/>
    <cellStyle name="Normal 175 3 3_LNG &amp; LPG rework" xfId="30337"/>
    <cellStyle name="Normal 175 3 4" xfId="26601"/>
    <cellStyle name="Normal 175 3_LNG &amp; LPG rework" xfId="30334"/>
    <cellStyle name="Normal 175 4" xfId="26602"/>
    <cellStyle name="Normal 175 4 2" xfId="26603"/>
    <cellStyle name="Normal 175 4 2 2" xfId="26604"/>
    <cellStyle name="Normal 175 4 2_LNG &amp; LPG rework" xfId="30338"/>
    <cellStyle name="Normal 175 4 3" xfId="26605"/>
    <cellStyle name="Normal 175 4_LNG &amp; LPG rework" xfId="30339"/>
    <cellStyle name="Normal 175 5" xfId="26606"/>
    <cellStyle name="Normal 175 5 2" xfId="26607"/>
    <cellStyle name="Normal 175 5_LNG &amp; LPG rework" xfId="30340"/>
    <cellStyle name="Normal 175 6" xfId="26608"/>
    <cellStyle name="Normal 175 7" xfId="26585"/>
    <cellStyle name="Normal 175 8" xfId="27933"/>
    <cellStyle name="Normal 175_LNG &amp; LPG rework" xfId="30329"/>
    <cellStyle name="Normal 176" xfId="3957"/>
    <cellStyle name="Normal 176 2" xfId="26610"/>
    <cellStyle name="Normal 176 2 2" xfId="26611"/>
    <cellStyle name="Normal 176 2 2 2" xfId="26612"/>
    <cellStyle name="Normal 176 2 2 2 2" xfId="26613"/>
    <cellStyle name="Normal 176 2 2 2_LNG &amp; LPG rework" xfId="30343"/>
    <cellStyle name="Normal 176 2 2 3" xfId="26614"/>
    <cellStyle name="Normal 176 2 2_LNG &amp; LPG rework" xfId="30344"/>
    <cellStyle name="Normal 176 2 3" xfId="26615"/>
    <cellStyle name="Normal 176 2 3 2" xfId="26616"/>
    <cellStyle name="Normal 176 2 3_LNG &amp; LPG rework" xfId="30345"/>
    <cellStyle name="Normal 176 2 4" xfId="26617"/>
    <cellStyle name="Normal 176 2 5" xfId="28633"/>
    <cellStyle name="Normal 176 2_LNG &amp; LPG rework" xfId="30342"/>
    <cellStyle name="Normal 176 3" xfId="26618"/>
    <cellStyle name="Normal 176 3 2" xfId="26619"/>
    <cellStyle name="Normal 176 3 2 2" xfId="26620"/>
    <cellStyle name="Normal 176 3 2 2 2" xfId="26621"/>
    <cellStyle name="Normal 176 3 2 2_LNG &amp; LPG rework" xfId="30048"/>
    <cellStyle name="Normal 176 3 2 3" xfId="26622"/>
    <cellStyle name="Normal 176 3 2_LNG &amp; LPG rework" xfId="30050"/>
    <cellStyle name="Normal 176 3 3" xfId="26623"/>
    <cellStyle name="Normal 176 3 3 2" xfId="26624"/>
    <cellStyle name="Normal 176 3 3_LNG &amp; LPG rework" xfId="30047"/>
    <cellStyle name="Normal 176 3 4" xfId="26625"/>
    <cellStyle name="Normal 176 3_LNG &amp; LPG rework" xfId="30117"/>
    <cellStyle name="Normal 176 4" xfId="26626"/>
    <cellStyle name="Normal 176 4 2" xfId="26627"/>
    <cellStyle name="Normal 176 4 2 2" xfId="26628"/>
    <cellStyle name="Normal 176 4 2_LNG &amp; LPG rework" xfId="30049"/>
    <cellStyle name="Normal 176 4 3" xfId="26629"/>
    <cellStyle name="Normal 176 4_LNG &amp; LPG rework" xfId="30051"/>
    <cellStyle name="Normal 176 5" xfId="26630"/>
    <cellStyle name="Normal 176 5 2" xfId="26631"/>
    <cellStyle name="Normal 176 5_LNG &amp; LPG rework" xfId="30346"/>
    <cellStyle name="Normal 176 6" xfId="26632"/>
    <cellStyle name="Normal 176 7" xfId="26609"/>
    <cellStyle name="Normal 176 8" xfId="27957"/>
    <cellStyle name="Normal 176_LNG &amp; LPG rework" xfId="30341"/>
    <cellStyle name="Normal 177" xfId="3941"/>
    <cellStyle name="Normal 177 2" xfId="26634"/>
    <cellStyle name="Normal 177 2 2" xfId="26635"/>
    <cellStyle name="Normal 177 2 2 2" xfId="26636"/>
    <cellStyle name="Normal 177 2 2 2 2" xfId="26637"/>
    <cellStyle name="Normal 177 2 2 2_LNG &amp; LPG rework" xfId="30349"/>
    <cellStyle name="Normal 177 2 2 3" xfId="26638"/>
    <cellStyle name="Normal 177 2 2_LNG &amp; LPG rework" xfId="30350"/>
    <cellStyle name="Normal 177 2 3" xfId="26639"/>
    <cellStyle name="Normal 177 2 3 2" xfId="26640"/>
    <cellStyle name="Normal 177 2 3_LNG &amp; LPG rework" xfId="30351"/>
    <cellStyle name="Normal 177 2 4" xfId="26641"/>
    <cellStyle name="Normal 177 2 5" xfId="28618"/>
    <cellStyle name="Normal 177 2_LNG &amp; LPG rework" xfId="30348"/>
    <cellStyle name="Normal 177 3" xfId="26642"/>
    <cellStyle name="Normal 177 3 2" xfId="26643"/>
    <cellStyle name="Normal 177 3 2 2" xfId="26644"/>
    <cellStyle name="Normal 177 3 2 2 2" xfId="26645"/>
    <cellStyle name="Normal 177 3 2 2_LNG &amp; LPG rework" xfId="30353"/>
    <cellStyle name="Normal 177 3 2 3" xfId="26646"/>
    <cellStyle name="Normal 177 3 2_LNG &amp; LPG rework" xfId="30352"/>
    <cellStyle name="Normal 177 3 3" xfId="26647"/>
    <cellStyle name="Normal 177 3 3 2" xfId="26648"/>
    <cellStyle name="Normal 177 3 3_LNG &amp; LPG rework" xfId="30355"/>
    <cellStyle name="Normal 177 3 4" xfId="26649"/>
    <cellStyle name="Normal 177 3_LNG &amp; LPG rework" xfId="30354"/>
    <cellStyle name="Normal 177 4" xfId="26650"/>
    <cellStyle name="Normal 177 4 2" xfId="26651"/>
    <cellStyle name="Normal 177 4 2 2" xfId="26652"/>
    <cellStyle name="Normal 177 4 2_LNG &amp; LPG rework" xfId="30357"/>
    <cellStyle name="Normal 177 4 3" xfId="26653"/>
    <cellStyle name="Normal 177 4_LNG &amp; LPG rework" xfId="30356"/>
    <cellStyle name="Normal 177 5" xfId="26654"/>
    <cellStyle name="Normal 177 5 2" xfId="26655"/>
    <cellStyle name="Normal 177 5_LNG &amp; LPG rework" xfId="30358"/>
    <cellStyle name="Normal 177 6" xfId="26656"/>
    <cellStyle name="Normal 177 7" xfId="26633"/>
    <cellStyle name="Normal 177 8" xfId="27942"/>
    <cellStyle name="Normal 177_LNG &amp; LPG rework" xfId="30347"/>
    <cellStyle name="Normal 178" xfId="3940"/>
    <cellStyle name="Normal 178 2" xfId="26658"/>
    <cellStyle name="Normal 178 2 2" xfId="26659"/>
    <cellStyle name="Normal 178 2 2 2" xfId="26660"/>
    <cellStyle name="Normal 178 2 2 2 2" xfId="26661"/>
    <cellStyle name="Normal 178 2 2 2_LNG &amp; LPG rework" xfId="30361"/>
    <cellStyle name="Normal 178 2 2 3" xfId="26662"/>
    <cellStyle name="Normal 178 2 2_LNG &amp; LPG rework" xfId="30362"/>
    <cellStyle name="Normal 178 2 3" xfId="26663"/>
    <cellStyle name="Normal 178 2 3 2" xfId="26664"/>
    <cellStyle name="Normal 178 2 3_LNG &amp; LPG rework" xfId="30363"/>
    <cellStyle name="Normal 178 2 4" xfId="26665"/>
    <cellStyle name="Normal 178 2 5" xfId="28617"/>
    <cellStyle name="Normal 178 2_LNG &amp; LPG rework" xfId="30360"/>
    <cellStyle name="Normal 178 3" xfId="26666"/>
    <cellStyle name="Normal 178 3 2" xfId="26667"/>
    <cellStyle name="Normal 178 3 2 2" xfId="26668"/>
    <cellStyle name="Normal 178 3 2 2 2" xfId="26669"/>
    <cellStyle name="Normal 178 3 2 2_LNG &amp; LPG rework" xfId="30366"/>
    <cellStyle name="Normal 178 3 2 3" xfId="26670"/>
    <cellStyle name="Normal 178 3 2_LNG &amp; LPG rework" xfId="30365"/>
    <cellStyle name="Normal 178 3 3" xfId="26671"/>
    <cellStyle name="Normal 178 3 3 2" xfId="26672"/>
    <cellStyle name="Normal 178 3 3_LNG &amp; LPG rework" xfId="30367"/>
    <cellStyle name="Normal 178 3 4" xfId="26673"/>
    <cellStyle name="Normal 178 3_LNG &amp; LPG rework" xfId="30364"/>
    <cellStyle name="Normal 178 4" xfId="26674"/>
    <cellStyle name="Normal 178 4 2" xfId="26675"/>
    <cellStyle name="Normal 178 4 2 2" xfId="26676"/>
    <cellStyle name="Normal 178 4 2_LNG &amp; LPG rework" xfId="30368"/>
    <cellStyle name="Normal 178 4 3" xfId="26677"/>
    <cellStyle name="Normal 178 4_LNG &amp; LPG rework" xfId="30369"/>
    <cellStyle name="Normal 178 5" xfId="26678"/>
    <cellStyle name="Normal 178 5 2" xfId="26679"/>
    <cellStyle name="Normal 178 5_LNG &amp; LPG rework" xfId="30370"/>
    <cellStyle name="Normal 178 6" xfId="26680"/>
    <cellStyle name="Normal 178 7" xfId="26657"/>
    <cellStyle name="Normal 178 8" xfId="27941"/>
    <cellStyle name="Normal 178_LNG &amp; LPG rework" xfId="30359"/>
    <cellStyle name="Normal 179" xfId="3945"/>
    <cellStyle name="Normal 179 2" xfId="26682"/>
    <cellStyle name="Normal 179 2 2" xfId="26683"/>
    <cellStyle name="Normal 179 2 2 2" xfId="26684"/>
    <cellStyle name="Normal 179 2 2 2 2" xfId="26685"/>
    <cellStyle name="Normal 179 2 2 2_LNG &amp; LPG rework" xfId="30373"/>
    <cellStyle name="Normal 179 2 2 3" xfId="26686"/>
    <cellStyle name="Normal 179 2 2_LNG &amp; LPG rework" xfId="30374"/>
    <cellStyle name="Normal 179 2 3" xfId="26687"/>
    <cellStyle name="Normal 179 2 3 2" xfId="26688"/>
    <cellStyle name="Normal 179 2 3_LNG &amp; LPG rework" xfId="30375"/>
    <cellStyle name="Normal 179 2 4" xfId="26689"/>
    <cellStyle name="Normal 179 2 5" xfId="28622"/>
    <cellStyle name="Normal 179 2_LNG &amp; LPG rework" xfId="30372"/>
    <cellStyle name="Normal 179 3" xfId="26690"/>
    <cellStyle name="Normal 179 3 2" xfId="26691"/>
    <cellStyle name="Normal 179 3 2 2" xfId="26692"/>
    <cellStyle name="Normal 179 3 2 2 2" xfId="26693"/>
    <cellStyle name="Normal 179 3 2 2_LNG &amp; LPG rework" xfId="30378"/>
    <cellStyle name="Normal 179 3 2 3" xfId="26694"/>
    <cellStyle name="Normal 179 3 2_LNG &amp; LPG rework" xfId="30377"/>
    <cellStyle name="Normal 179 3 3" xfId="26695"/>
    <cellStyle name="Normal 179 3 3 2" xfId="26696"/>
    <cellStyle name="Normal 179 3 3_LNG &amp; LPG rework" xfId="30379"/>
    <cellStyle name="Normal 179 3 4" xfId="26697"/>
    <cellStyle name="Normal 179 3_LNG &amp; LPG rework" xfId="30376"/>
    <cellStyle name="Normal 179 4" xfId="26698"/>
    <cellStyle name="Normal 179 4 2" xfId="26699"/>
    <cellStyle name="Normal 179 4 2 2" xfId="26700"/>
    <cellStyle name="Normal 179 4 2_LNG &amp; LPG rework" xfId="30074"/>
    <cellStyle name="Normal 179 4 3" xfId="26701"/>
    <cellStyle name="Normal 179 4_LNG &amp; LPG rework" xfId="30115"/>
    <cellStyle name="Normal 179 5" xfId="26702"/>
    <cellStyle name="Normal 179 5 2" xfId="26703"/>
    <cellStyle name="Normal 179 5_LNG &amp; LPG rework" xfId="30073"/>
    <cellStyle name="Normal 179 6" xfId="26704"/>
    <cellStyle name="Normal 179 7" xfId="26681"/>
    <cellStyle name="Normal 179 8" xfId="27946"/>
    <cellStyle name="Normal 179_LNG &amp; LPG rework" xfId="30371"/>
    <cellStyle name="Normal 18" xfId="470"/>
    <cellStyle name="Normal 18 10" xfId="3566"/>
    <cellStyle name="Normal 18 11" xfId="4047"/>
    <cellStyle name="Normal 18 12" xfId="854"/>
    <cellStyle name="Normal 18 2" xfId="978"/>
    <cellStyle name="Normal 18 2 2" xfId="2210"/>
    <cellStyle name="Normal 18 2_Historic Nickel Prices" xfId="2211"/>
    <cellStyle name="Normal 18 3" xfId="977"/>
    <cellStyle name="Normal 18 4" xfId="3441"/>
    <cellStyle name="Normal 18 4 2" xfId="26705"/>
    <cellStyle name="Normal 18 5" xfId="3480"/>
    <cellStyle name="Normal 18 6" xfId="3547"/>
    <cellStyle name="Normal 18 7" xfId="3448"/>
    <cellStyle name="Normal 18 8" xfId="3455"/>
    <cellStyle name="Normal 18 9" xfId="3571"/>
    <cellStyle name="Normal 18_Historic Nickel Prices" xfId="2212"/>
    <cellStyle name="Normal 180" xfId="3948"/>
    <cellStyle name="Normal 180 2" xfId="26707"/>
    <cellStyle name="Normal 180 2 2" xfId="26708"/>
    <cellStyle name="Normal 180 2 2 2" xfId="26709"/>
    <cellStyle name="Normal 180 2 2 2 2" xfId="26710"/>
    <cellStyle name="Normal 180 2 2 2_LNG &amp; LPG rework" xfId="30078"/>
    <cellStyle name="Normal 180 2 2 3" xfId="26711"/>
    <cellStyle name="Normal 180 2 2_LNG &amp; LPG rework" xfId="30077"/>
    <cellStyle name="Normal 180 2 3" xfId="26712"/>
    <cellStyle name="Normal 180 2 3 2" xfId="26713"/>
    <cellStyle name="Normal 180 2 3_LNG &amp; LPG rework" xfId="30071"/>
    <cellStyle name="Normal 180 2 4" xfId="26714"/>
    <cellStyle name="Normal 180 2 5" xfId="28625"/>
    <cellStyle name="Normal 180 2_LNG &amp; LPG rework" xfId="30076"/>
    <cellStyle name="Normal 180 3" xfId="26715"/>
    <cellStyle name="Normal 180 3 2" xfId="26716"/>
    <cellStyle name="Normal 180 3 2 2" xfId="26717"/>
    <cellStyle name="Normal 180 3 2 2 2" xfId="26718"/>
    <cellStyle name="Normal 180 3 2 2_LNG &amp; LPG rework" xfId="30385"/>
    <cellStyle name="Normal 180 3 2 3" xfId="26719"/>
    <cellStyle name="Normal 180 3 2_LNG &amp; LPG rework" xfId="30116"/>
    <cellStyle name="Normal 180 3 3" xfId="26720"/>
    <cellStyle name="Normal 180 3 3 2" xfId="26721"/>
    <cellStyle name="Normal 180 3 3_LNG &amp; LPG rework" xfId="30082"/>
    <cellStyle name="Normal 180 3 4" xfId="26722"/>
    <cellStyle name="Normal 180 3_LNG &amp; LPG rework" xfId="30058"/>
    <cellStyle name="Normal 180 4" xfId="26723"/>
    <cellStyle name="Normal 180 4 2" xfId="26724"/>
    <cellStyle name="Normal 180 4 2 2" xfId="26725"/>
    <cellStyle name="Normal 180 4 2_LNG &amp; LPG rework" xfId="30053"/>
    <cellStyle name="Normal 180 4 3" xfId="26726"/>
    <cellStyle name="Normal 180 4_LNG &amp; LPG rework" xfId="30052"/>
    <cellStyle name="Normal 180 5" xfId="26727"/>
    <cellStyle name="Normal 180 5 2" xfId="26728"/>
    <cellStyle name="Normal 180 5_LNG &amp; LPG rework" xfId="30054"/>
    <cellStyle name="Normal 180 6" xfId="26729"/>
    <cellStyle name="Normal 180 7" xfId="26706"/>
    <cellStyle name="Normal 180 8" xfId="27949"/>
    <cellStyle name="Normal 180_LNG &amp; LPG rework" xfId="30079"/>
    <cellStyle name="Normal 181" xfId="3950"/>
    <cellStyle name="Normal 181 2" xfId="26731"/>
    <cellStyle name="Normal 181 2 2" xfId="26732"/>
    <cellStyle name="Normal 181 2 2 2" xfId="26733"/>
    <cellStyle name="Normal 181 2 2 2 2" xfId="26734"/>
    <cellStyle name="Normal 181 2 2 2_LNG &amp; LPG rework" xfId="30111"/>
    <cellStyle name="Normal 181 2 2 3" xfId="26735"/>
    <cellStyle name="Normal 181 2 2_LNG &amp; LPG rework" xfId="30112"/>
    <cellStyle name="Normal 181 2 3" xfId="26736"/>
    <cellStyle name="Normal 181 2 3 2" xfId="26737"/>
    <cellStyle name="Normal 181 2 3_LNG &amp; LPG rework" xfId="30110"/>
    <cellStyle name="Normal 181 2 4" xfId="26738"/>
    <cellStyle name="Normal 181 2 5" xfId="28627"/>
    <cellStyle name="Normal 181 2_LNG &amp; LPG rework" xfId="30113"/>
    <cellStyle name="Normal 181 3" xfId="26739"/>
    <cellStyle name="Normal 181 3 2" xfId="26740"/>
    <cellStyle name="Normal 181 3 2 2" xfId="26741"/>
    <cellStyle name="Normal 181 3 2 2 2" xfId="26742"/>
    <cellStyle name="Normal 181 3 2 2_LNG &amp; LPG rework" xfId="30109"/>
    <cellStyle name="Normal 181 3 2 3" xfId="26743"/>
    <cellStyle name="Normal 181 3 2_LNG &amp; LPG rework" xfId="30055"/>
    <cellStyle name="Normal 181 3 3" xfId="26744"/>
    <cellStyle name="Normal 181 3 3 2" xfId="26745"/>
    <cellStyle name="Normal 181 3 3_LNG &amp; LPG rework" xfId="30108"/>
    <cellStyle name="Normal 181 3 4" xfId="26746"/>
    <cellStyle name="Normal 181 3_LNG &amp; LPG rework" xfId="30081"/>
    <cellStyle name="Normal 181 4" xfId="26747"/>
    <cellStyle name="Normal 181 4 2" xfId="26748"/>
    <cellStyle name="Normal 181 4 2 2" xfId="26749"/>
    <cellStyle name="Normal 181 4 2_LNG &amp; LPG rework" xfId="30080"/>
    <cellStyle name="Normal 181 4 3" xfId="26750"/>
    <cellStyle name="Normal 181 4_LNG &amp; LPG rework" xfId="30107"/>
    <cellStyle name="Normal 181 5" xfId="26751"/>
    <cellStyle name="Normal 181 5 2" xfId="26752"/>
    <cellStyle name="Normal 181 5_LNG &amp; LPG rework" xfId="30106"/>
    <cellStyle name="Normal 181 6" xfId="26753"/>
    <cellStyle name="Normal 181 7" xfId="26730"/>
    <cellStyle name="Normal 181 8" xfId="27951"/>
    <cellStyle name="Normal 181_LNG &amp; LPG rework" xfId="30114"/>
    <cellStyle name="Normal 182" xfId="3952"/>
    <cellStyle name="Normal 182 2" xfId="26755"/>
    <cellStyle name="Normal 182 2 2" xfId="26756"/>
    <cellStyle name="Normal 182 2 2 2" xfId="26757"/>
    <cellStyle name="Normal 182 2 2 2 2" xfId="26758"/>
    <cellStyle name="Normal 182 2 2 2_LNG &amp; LPG rework" xfId="30075"/>
    <cellStyle name="Normal 182 2 2 3" xfId="26759"/>
    <cellStyle name="Normal 182 2 2_LNG &amp; LPG rework" xfId="30104"/>
    <cellStyle name="Normal 182 2 3" xfId="26760"/>
    <cellStyle name="Normal 182 2 3 2" xfId="26761"/>
    <cellStyle name="Normal 182 2 3_LNG &amp; LPG rework" xfId="30062"/>
    <cellStyle name="Normal 182 2 4" xfId="26762"/>
    <cellStyle name="Normal 182 2 5" xfId="28629"/>
    <cellStyle name="Normal 182 2_LNG &amp; LPG rework" xfId="30072"/>
    <cellStyle name="Normal 182 3" xfId="26763"/>
    <cellStyle name="Normal 182 3 2" xfId="26764"/>
    <cellStyle name="Normal 182 3 2 2" xfId="26765"/>
    <cellStyle name="Normal 182 3 2 2 2" xfId="26766"/>
    <cellStyle name="Normal 182 3 2 2_LNG &amp; LPG rework" xfId="30103"/>
    <cellStyle name="Normal 182 3 2 3" xfId="26767"/>
    <cellStyle name="Normal 182 3 2_LNG &amp; LPG rework" xfId="30065"/>
    <cellStyle name="Normal 182 3 3" xfId="26768"/>
    <cellStyle name="Normal 182 3 3 2" xfId="26769"/>
    <cellStyle name="Normal 182 3 3_LNG &amp; LPG rework" xfId="30069"/>
    <cellStyle name="Normal 182 3 4" xfId="26770"/>
    <cellStyle name="Normal 182 3_LNG &amp; LPG rework" xfId="30102"/>
    <cellStyle name="Normal 182 4" xfId="26771"/>
    <cellStyle name="Normal 182 4 2" xfId="26772"/>
    <cellStyle name="Normal 182 4 2 2" xfId="26773"/>
    <cellStyle name="Normal 182 4 2_LNG &amp; LPG rework" xfId="30063"/>
    <cellStyle name="Normal 182 4 3" xfId="26774"/>
    <cellStyle name="Normal 182 4_LNG &amp; LPG rework" xfId="30061"/>
    <cellStyle name="Normal 182 5" xfId="26775"/>
    <cellStyle name="Normal 182 5 2" xfId="26776"/>
    <cellStyle name="Normal 182 5_LNG &amp; LPG rework" xfId="30067"/>
    <cellStyle name="Normal 182 6" xfId="26777"/>
    <cellStyle name="Normal 182 7" xfId="26754"/>
    <cellStyle name="Normal 182 8" xfId="27953"/>
    <cellStyle name="Normal 182_LNG &amp; LPG rework" xfId="30105"/>
    <cellStyle name="Normal 183" xfId="3954"/>
    <cellStyle name="Normal 183 2" xfId="26779"/>
    <cellStyle name="Normal 183 2 2" xfId="26780"/>
    <cellStyle name="Normal 183 2 2 2" xfId="26781"/>
    <cellStyle name="Normal 183 2 2 2 2" xfId="26782"/>
    <cellStyle name="Normal 183 2 2 2_LNG &amp; LPG rework" xfId="30098"/>
    <cellStyle name="Normal 183 2 2 3" xfId="26783"/>
    <cellStyle name="Normal 183 2 2_LNG &amp; LPG rework" xfId="30101"/>
    <cellStyle name="Normal 183 2 3" xfId="26784"/>
    <cellStyle name="Normal 183 2 3 2" xfId="26785"/>
    <cellStyle name="Normal 183 2 3_LNG &amp; LPG rework" xfId="30091"/>
    <cellStyle name="Normal 183 2 4" xfId="26786"/>
    <cellStyle name="Normal 183 2 5" xfId="28631"/>
    <cellStyle name="Normal 183 2_LNG &amp; LPG rework" xfId="30099"/>
    <cellStyle name="Normal 183 3" xfId="26787"/>
    <cellStyle name="Normal 183 3 2" xfId="26788"/>
    <cellStyle name="Normal 183 3 2 2" xfId="26789"/>
    <cellStyle name="Normal 183 3 2 2 2" xfId="26790"/>
    <cellStyle name="Normal 183 3 2 2_LNG &amp; LPG rework" xfId="30391"/>
    <cellStyle name="Normal 183 3 2 3" xfId="26791"/>
    <cellStyle name="Normal 183 3 2_LNG &amp; LPG rework" xfId="30064"/>
    <cellStyle name="Normal 183 3 3" xfId="26792"/>
    <cellStyle name="Normal 183 3 3 2" xfId="26793"/>
    <cellStyle name="Normal 183 3 3_LNG &amp; LPG rework" xfId="30390"/>
    <cellStyle name="Normal 183 3 4" xfId="26794"/>
    <cellStyle name="Normal 183 3_LNG &amp; LPG rework" xfId="30059"/>
    <cellStyle name="Normal 183 4" xfId="26795"/>
    <cellStyle name="Normal 183 4 2" xfId="26796"/>
    <cellStyle name="Normal 183 4 2 2" xfId="26797"/>
    <cellStyle name="Normal 183 4 2_LNG &amp; LPG rework" xfId="30389"/>
    <cellStyle name="Normal 183 4 3" xfId="26798"/>
    <cellStyle name="Normal 183 4_LNG &amp; LPG rework" xfId="30085"/>
    <cellStyle name="Normal 183 5" xfId="26799"/>
    <cellStyle name="Normal 183 5 2" xfId="26800"/>
    <cellStyle name="Normal 183 5_LNG &amp; LPG rework" xfId="30388"/>
    <cellStyle name="Normal 183 6" xfId="26801"/>
    <cellStyle name="Normal 183 7" xfId="26778"/>
    <cellStyle name="Normal 183 8" xfId="27955"/>
    <cellStyle name="Normal 183_LNG &amp; LPG rework" xfId="30100"/>
    <cellStyle name="Normal 184" xfId="3956"/>
    <cellStyle name="Normal 184 2" xfId="26802"/>
    <cellStyle name="Normal 185" xfId="3943"/>
    <cellStyle name="Normal 185 2" xfId="26804"/>
    <cellStyle name="Normal 185 2 2" xfId="26805"/>
    <cellStyle name="Normal 185 2 2 2" xfId="26806"/>
    <cellStyle name="Normal 185 2 2 2 2" xfId="26807"/>
    <cellStyle name="Normal 185 2 2 2_LNG &amp; LPG rework" xfId="30094"/>
    <cellStyle name="Normal 185 2 2 3" xfId="26808"/>
    <cellStyle name="Normal 185 2 2_LNG &amp; LPG rework" xfId="30095"/>
    <cellStyle name="Normal 185 2 3" xfId="26809"/>
    <cellStyle name="Normal 185 2 3 2" xfId="26810"/>
    <cellStyle name="Normal 185 2 3_LNG &amp; LPG rework" xfId="30393"/>
    <cellStyle name="Normal 185 2 4" xfId="26811"/>
    <cellStyle name="Normal 185 2 5" xfId="28620"/>
    <cellStyle name="Normal 185 2_LNG &amp; LPG rework" xfId="30097"/>
    <cellStyle name="Normal 185 3" xfId="26812"/>
    <cellStyle name="Normal 185 3 2" xfId="26813"/>
    <cellStyle name="Normal 185 3 2 2" xfId="26814"/>
    <cellStyle name="Normal 185 3 2 2 2" xfId="26815"/>
    <cellStyle name="Normal 185 3 2 2_LNG &amp; LPG rework" xfId="30090"/>
    <cellStyle name="Normal 185 3 2 3" xfId="26816"/>
    <cellStyle name="Normal 185 3 2_LNG &amp; LPG rework" xfId="30392"/>
    <cellStyle name="Normal 185 3 3" xfId="26817"/>
    <cellStyle name="Normal 185 3 3 2" xfId="26818"/>
    <cellStyle name="Normal 185 3 3_LNG &amp; LPG rework" xfId="30089"/>
    <cellStyle name="Normal 185 3 4" xfId="26819"/>
    <cellStyle name="Normal 185 3_LNG &amp; LPG rework" xfId="30084"/>
    <cellStyle name="Normal 185 4" xfId="26820"/>
    <cellStyle name="Normal 185 4 2" xfId="26821"/>
    <cellStyle name="Normal 185 4 2 2" xfId="26822"/>
    <cellStyle name="Normal 185 4 2_LNG &amp; LPG rework" xfId="30066"/>
    <cellStyle name="Normal 185 4 3" xfId="26823"/>
    <cellStyle name="Normal 185 4_LNG &amp; LPG rework" xfId="30088"/>
    <cellStyle name="Normal 185 5" xfId="26824"/>
    <cellStyle name="Normal 185 5 2" xfId="26825"/>
    <cellStyle name="Normal 185 5_LNG &amp; LPG rework" xfId="30068"/>
    <cellStyle name="Normal 185 6" xfId="26826"/>
    <cellStyle name="Normal 185 7" xfId="26803"/>
    <cellStyle name="Normal 185 8" xfId="27944"/>
    <cellStyle name="Normal 185_LNG &amp; LPG rework" xfId="30096"/>
    <cellStyle name="Normal 186" xfId="3958"/>
    <cellStyle name="Normal 186 2" xfId="26828"/>
    <cellStyle name="Normal 186 2 2" xfId="26829"/>
    <cellStyle name="Normal 186 2 2 2" xfId="26830"/>
    <cellStyle name="Normal 186 2 2 2 2" xfId="26831"/>
    <cellStyle name="Normal 186 2 2 2_LNG &amp; LPG rework" xfId="30057"/>
    <cellStyle name="Normal 186 2 2 3" xfId="26832"/>
    <cellStyle name="Normal 186 2 2_LNG &amp; LPG rework" xfId="30093"/>
    <cellStyle name="Normal 186 2 3" xfId="26833"/>
    <cellStyle name="Normal 186 2 3 2" xfId="26834"/>
    <cellStyle name="Normal 186 2 3_LNG &amp; LPG rework" xfId="30092"/>
    <cellStyle name="Normal 186 2 4" xfId="26835"/>
    <cellStyle name="Normal 186 2 5" xfId="28634"/>
    <cellStyle name="Normal 186 2_LNG &amp; LPG rework" xfId="30056"/>
    <cellStyle name="Normal 186 3" xfId="26836"/>
    <cellStyle name="Normal 186 3 2" xfId="26837"/>
    <cellStyle name="Normal 186 3 2 2" xfId="26838"/>
    <cellStyle name="Normal 186 3 2 2 2" xfId="26839"/>
    <cellStyle name="Normal 186 3 2 2_LNG &amp; LPG rework" xfId="30396"/>
    <cellStyle name="Normal 186 3 2 3" xfId="26840"/>
    <cellStyle name="Normal 186 3 2_LNG &amp; LPG rework" xfId="30395"/>
    <cellStyle name="Normal 186 3 3" xfId="26841"/>
    <cellStyle name="Normal 186 3 3 2" xfId="26842"/>
    <cellStyle name="Normal 186 3 3_LNG &amp; LPG rework" xfId="30397"/>
    <cellStyle name="Normal 186 3 4" xfId="26843"/>
    <cellStyle name="Normal 186 3_LNG &amp; LPG rework" xfId="30394"/>
    <cellStyle name="Normal 186 4" xfId="26844"/>
    <cellStyle name="Normal 186 4 2" xfId="26845"/>
    <cellStyle name="Normal 186 4 2 2" xfId="26846"/>
    <cellStyle name="Normal 186 4 2_LNG &amp; LPG rework" xfId="30399"/>
    <cellStyle name="Normal 186 4 3" xfId="26847"/>
    <cellStyle name="Normal 186 4_LNG &amp; LPG rework" xfId="30398"/>
    <cellStyle name="Normal 186 5" xfId="26848"/>
    <cellStyle name="Normal 186 5 2" xfId="26849"/>
    <cellStyle name="Normal 186 5_LNG &amp; LPG rework" xfId="30400"/>
    <cellStyle name="Normal 186 6" xfId="26850"/>
    <cellStyle name="Normal 186 7" xfId="26827"/>
    <cellStyle name="Normal 186 8" xfId="27958"/>
    <cellStyle name="Normal 186_LNG &amp; LPG rework" xfId="30070"/>
    <cellStyle name="Normal 187" xfId="3959"/>
    <cellStyle name="Normal 187 2" xfId="26852"/>
    <cellStyle name="Normal 187 2 2" xfId="26853"/>
    <cellStyle name="Normal 187 2 2 2" xfId="26854"/>
    <cellStyle name="Normal 187 2 2 2 2" xfId="26855"/>
    <cellStyle name="Normal 187 2 2 2_LNG &amp; LPG rework" xfId="30404"/>
    <cellStyle name="Normal 187 2 2 3" xfId="26856"/>
    <cellStyle name="Normal 187 2 2_LNG &amp; LPG rework" xfId="30403"/>
    <cellStyle name="Normal 187 2 3" xfId="26857"/>
    <cellStyle name="Normal 187 2 3 2" xfId="26858"/>
    <cellStyle name="Normal 187 2 3_LNG &amp; LPG rework" xfId="30405"/>
    <cellStyle name="Normal 187 2 4" xfId="26859"/>
    <cellStyle name="Normal 187 2 5" xfId="28635"/>
    <cellStyle name="Normal 187 2_LNG &amp; LPG rework" xfId="30402"/>
    <cellStyle name="Normal 187 3" xfId="26860"/>
    <cellStyle name="Normal 187 3 2" xfId="26861"/>
    <cellStyle name="Normal 187 3 2 2" xfId="26862"/>
    <cellStyle name="Normal 187 3 2 2 2" xfId="26863"/>
    <cellStyle name="Normal 187 3 2 2_LNG &amp; LPG rework" xfId="30408"/>
    <cellStyle name="Normal 187 3 2 3" xfId="26864"/>
    <cellStyle name="Normal 187 3 2_LNG &amp; LPG rework" xfId="30407"/>
    <cellStyle name="Normal 187 3 3" xfId="26865"/>
    <cellStyle name="Normal 187 3 3 2" xfId="26866"/>
    <cellStyle name="Normal 187 3 3_LNG &amp; LPG rework" xfId="30409"/>
    <cellStyle name="Normal 187 3 4" xfId="26867"/>
    <cellStyle name="Normal 187 3_LNG &amp; LPG rework" xfId="30406"/>
    <cellStyle name="Normal 187 4" xfId="26868"/>
    <cellStyle name="Normal 187 4 2" xfId="26869"/>
    <cellStyle name="Normal 187 4 2 2" xfId="26870"/>
    <cellStyle name="Normal 187 4 2_LNG &amp; LPG rework" xfId="30411"/>
    <cellStyle name="Normal 187 4 3" xfId="26871"/>
    <cellStyle name="Normal 187 4_LNG &amp; LPG rework" xfId="30410"/>
    <cellStyle name="Normal 187 5" xfId="26872"/>
    <cellStyle name="Normal 187 5 2" xfId="26873"/>
    <cellStyle name="Normal 187 5_LNG &amp; LPG rework" xfId="30412"/>
    <cellStyle name="Normal 187 6" xfId="26874"/>
    <cellStyle name="Normal 187 7" xfId="26851"/>
    <cellStyle name="Normal 187 8" xfId="27959"/>
    <cellStyle name="Normal 187_LNG &amp; LPG rework" xfId="30401"/>
    <cellStyle name="Normal 188" xfId="3964"/>
    <cellStyle name="Normal 188 2" xfId="4345"/>
    <cellStyle name="Normal 188 2 2" xfId="26877"/>
    <cellStyle name="Normal 188 2 2 2" xfId="26878"/>
    <cellStyle name="Normal 188 2 2 2 2" xfId="26879"/>
    <cellStyle name="Normal 188 2 2 2_LNG &amp; LPG rework" xfId="30416"/>
    <cellStyle name="Normal 188 2 2 3" xfId="26880"/>
    <cellStyle name="Normal 188 2 2 4" xfId="28759"/>
    <cellStyle name="Normal 188 2 2_LNG &amp; LPG rework" xfId="30415"/>
    <cellStyle name="Normal 188 2 3" xfId="26881"/>
    <cellStyle name="Normal 188 2 3 2" xfId="26882"/>
    <cellStyle name="Normal 188 2 3_LNG &amp; LPG rework" xfId="30417"/>
    <cellStyle name="Normal 188 2 4" xfId="26883"/>
    <cellStyle name="Normal 188 2 5" xfId="26876"/>
    <cellStyle name="Normal 188 2 6" xfId="28083"/>
    <cellStyle name="Normal 188 2_LNG &amp; LPG rework" xfId="30414"/>
    <cellStyle name="Normal 188 3" xfId="26884"/>
    <cellStyle name="Normal 188 3 2" xfId="26885"/>
    <cellStyle name="Normal 188 3 2 2" xfId="26886"/>
    <cellStyle name="Normal 188 3 2 2 2" xfId="26887"/>
    <cellStyle name="Normal 188 3 2 2_LNG &amp; LPG rework" xfId="30420"/>
    <cellStyle name="Normal 188 3 2 3" xfId="26888"/>
    <cellStyle name="Normal 188 3 2_LNG &amp; LPG rework" xfId="30419"/>
    <cellStyle name="Normal 188 3 3" xfId="26889"/>
    <cellStyle name="Normal 188 3 3 2" xfId="26890"/>
    <cellStyle name="Normal 188 3 3_LNG &amp; LPG rework" xfId="30421"/>
    <cellStyle name="Normal 188 3 4" xfId="26891"/>
    <cellStyle name="Normal 188 3 5" xfId="28640"/>
    <cellStyle name="Normal 188 3_LNG &amp; LPG rework" xfId="30418"/>
    <cellStyle name="Normal 188 4" xfId="26892"/>
    <cellStyle name="Normal 188 4 2" xfId="26893"/>
    <cellStyle name="Normal 188 4 2 2" xfId="26894"/>
    <cellStyle name="Normal 188 4 2_LNG &amp; LPG rework" xfId="30423"/>
    <cellStyle name="Normal 188 4 3" xfId="26895"/>
    <cellStyle name="Normal 188 4_LNG &amp; LPG rework" xfId="30422"/>
    <cellStyle name="Normal 188 5" xfId="26896"/>
    <cellStyle name="Normal 188 5 2" xfId="26897"/>
    <cellStyle name="Normal 188 5_LNG &amp; LPG rework" xfId="30424"/>
    <cellStyle name="Normal 188 6" xfId="26898"/>
    <cellStyle name="Normal 188 7" xfId="26875"/>
    <cellStyle name="Normal 188 8" xfId="27964"/>
    <cellStyle name="Normal 188_LNG &amp; LPG rework" xfId="30413"/>
    <cellStyle name="Normal 189" xfId="3961"/>
    <cellStyle name="Normal 189 2" xfId="4344"/>
    <cellStyle name="Normal 189 2 2" xfId="26901"/>
    <cellStyle name="Normal 189 2 2 2" xfId="26902"/>
    <cellStyle name="Normal 189 2 2 2 2" xfId="26903"/>
    <cellStyle name="Normal 189 2 2 2_LNG &amp; LPG rework" xfId="30428"/>
    <cellStyle name="Normal 189 2 2 3" xfId="26904"/>
    <cellStyle name="Normal 189 2 2 4" xfId="28758"/>
    <cellStyle name="Normal 189 2 2_LNG &amp; LPG rework" xfId="30427"/>
    <cellStyle name="Normal 189 2 3" xfId="26905"/>
    <cellStyle name="Normal 189 2 3 2" xfId="26906"/>
    <cellStyle name="Normal 189 2 3_LNG &amp; LPG rework" xfId="30429"/>
    <cellStyle name="Normal 189 2 4" xfId="26907"/>
    <cellStyle name="Normal 189 2 5" xfId="26900"/>
    <cellStyle name="Normal 189 2 6" xfId="28082"/>
    <cellStyle name="Normal 189 2_LNG &amp; LPG rework" xfId="30426"/>
    <cellStyle name="Normal 189 3" xfId="26908"/>
    <cellStyle name="Normal 189 3 2" xfId="26909"/>
    <cellStyle name="Normal 189 3 2 2" xfId="26910"/>
    <cellStyle name="Normal 189 3 2 2 2" xfId="26911"/>
    <cellStyle name="Normal 189 3 2 2_LNG &amp; LPG rework" xfId="30432"/>
    <cellStyle name="Normal 189 3 2 3" xfId="26912"/>
    <cellStyle name="Normal 189 3 2_LNG &amp; LPG rework" xfId="30431"/>
    <cellStyle name="Normal 189 3 3" xfId="26913"/>
    <cellStyle name="Normal 189 3 3 2" xfId="26914"/>
    <cellStyle name="Normal 189 3 3_LNG &amp; LPG rework" xfId="30433"/>
    <cellStyle name="Normal 189 3 4" xfId="26915"/>
    <cellStyle name="Normal 189 3 5" xfId="28637"/>
    <cellStyle name="Normal 189 3_LNG &amp; LPG rework" xfId="30430"/>
    <cellStyle name="Normal 189 4" xfId="26916"/>
    <cellStyle name="Normal 189 4 2" xfId="26917"/>
    <cellStyle name="Normal 189 4 2 2" xfId="26918"/>
    <cellStyle name="Normal 189 4 2_LNG &amp; LPG rework" xfId="30435"/>
    <cellStyle name="Normal 189 4 3" xfId="26919"/>
    <cellStyle name="Normal 189 4_LNG &amp; LPG rework" xfId="30434"/>
    <cellStyle name="Normal 189 5" xfId="26920"/>
    <cellStyle name="Normal 189 5 2" xfId="26921"/>
    <cellStyle name="Normal 189 5_LNG &amp; LPG rework" xfId="30436"/>
    <cellStyle name="Normal 189 6" xfId="26922"/>
    <cellStyle name="Normal 189 7" xfId="26899"/>
    <cellStyle name="Normal 189 8" xfId="27961"/>
    <cellStyle name="Normal 189_LNG &amp; LPG rework" xfId="30425"/>
    <cellStyle name="Normal 19" xfId="478"/>
    <cellStyle name="Normal 19 10" xfId="3570"/>
    <cellStyle name="Normal 19 10 2" xfId="4323"/>
    <cellStyle name="Normal 19 10 2 2" xfId="28738"/>
    <cellStyle name="Normal 19 10 2 3" xfId="28062"/>
    <cellStyle name="Normal 19 10 3" xfId="28281"/>
    <cellStyle name="Normal 19 10 4" xfId="27605"/>
    <cellStyle name="Normal 19 11" xfId="3668"/>
    <cellStyle name="Normal 19 11 2" xfId="28369"/>
    <cellStyle name="Normal 19 11 3" xfId="27693"/>
    <cellStyle name="Normal 19 12" xfId="4048"/>
    <cellStyle name="Normal 19 13" xfId="855"/>
    <cellStyle name="Normal 19 14" xfId="25867"/>
    <cellStyle name="Normal 19 2" xfId="980"/>
    <cellStyle name="Normal 19 2 2" xfId="2213"/>
    <cellStyle name="Normal 19 2_Historic Nickel Prices" xfId="2214"/>
    <cellStyle name="Normal 19 3" xfId="2215"/>
    <cellStyle name="Normal 19 3 2" xfId="3669"/>
    <cellStyle name="Normal 19 3 2 2" xfId="28370"/>
    <cellStyle name="Normal 19 3 2 3" xfId="27694"/>
    <cellStyle name="Normal 19 3 3" xfId="25963"/>
    <cellStyle name="Normal 19 4" xfId="979"/>
    <cellStyle name="Normal 19 4 2" xfId="4268"/>
    <cellStyle name="Normal 19 4 2 2" xfId="28687"/>
    <cellStyle name="Normal 19 4 2 3" xfId="28011"/>
    <cellStyle name="Normal 19 4 3" xfId="26923"/>
    <cellStyle name="Normal 19 4 3 2" xfId="28154"/>
    <cellStyle name="Normal 19 4 4" xfId="27479"/>
    <cellStyle name="Normal 19 5" xfId="3442"/>
    <cellStyle name="Normal 19 5 2" xfId="4291"/>
    <cellStyle name="Normal 19 5 2 2" xfId="28707"/>
    <cellStyle name="Normal 19 5 2 3" xfId="28031"/>
    <cellStyle name="Normal 19 5 3" xfId="26924"/>
    <cellStyle name="Normal 19 6" xfId="3457"/>
    <cellStyle name="Normal 19 6 2" xfId="4296"/>
    <cellStyle name="Normal 19 6 2 2" xfId="28712"/>
    <cellStyle name="Normal 19 6 2 3" xfId="28036"/>
    <cellStyle name="Normal 19 6 3" xfId="28247"/>
    <cellStyle name="Normal 19 6 4" xfId="27571"/>
    <cellStyle name="Normal 19 7" xfId="3435"/>
    <cellStyle name="Normal 19 7 2" xfId="4289"/>
    <cellStyle name="Normal 19 7 2 2" xfId="28705"/>
    <cellStyle name="Normal 19 7 2 3" xfId="28029"/>
    <cellStyle name="Normal 19 7 3" xfId="28238"/>
    <cellStyle name="Normal 19 7 4" xfId="27562"/>
    <cellStyle name="Normal 19 8" xfId="3541"/>
    <cellStyle name="Normal 19 8 2" xfId="4310"/>
    <cellStyle name="Normal 19 8 2 2" xfId="28725"/>
    <cellStyle name="Normal 19 8 2 3" xfId="28049"/>
    <cellStyle name="Normal 19 8 3" xfId="28265"/>
    <cellStyle name="Normal 19 8 4" xfId="27589"/>
    <cellStyle name="Normal 19 9" xfId="3550"/>
    <cellStyle name="Normal 19 9 2" xfId="4311"/>
    <cellStyle name="Normal 19 9 2 2" xfId="28726"/>
    <cellStyle name="Normal 19 9 2 3" xfId="28050"/>
    <cellStyle name="Normal 19 9 3" xfId="28269"/>
    <cellStyle name="Normal 19 9 4" xfId="27593"/>
    <cellStyle name="Normal 19_Base Metals Prices" xfId="2216"/>
    <cellStyle name="Normal 190" xfId="3965"/>
    <cellStyle name="Normal 190 2" xfId="26925"/>
    <cellStyle name="Normal 190 2 2" xfId="28641"/>
    <cellStyle name="Normal 190 3" xfId="27965"/>
    <cellStyle name="Normal 191" xfId="4025"/>
    <cellStyle name="Normal 191 2" xfId="4346"/>
    <cellStyle name="Normal 191 2 2" xfId="28760"/>
    <cellStyle name="Normal 191 2 3" xfId="28084"/>
    <cellStyle name="Normal 191 3" xfId="4235"/>
    <cellStyle name="Normal 191 3 2" xfId="28675"/>
    <cellStyle name="Normal 191 3 3" xfId="27999"/>
    <cellStyle name="Normal 191 4" xfId="26926"/>
    <cellStyle name="Normal 191 4 2" xfId="28661"/>
    <cellStyle name="Normal 191 5" xfId="27985"/>
    <cellStyle name="Normal 192" xfId="4030"/>
    <cellStyle name="Normal 192 2" xfId="4347"/>
    <cellStyle name="Normal 192 2 2" xfId="28761"/>
    <cellStyle name="Normal 192 2 3" xfId="28085"/>
    <cellStyle name="Normal 192 3" xfId="4234"/>
    <cellStyle name="Normal 192 3 2" xfId="28674"/>
    <cellStyle name="Normal 192 3 3" xfId="27998"/>
    <cellStyle name="Normal 192 4" xfId="26927"/>
    <cellStyle name="Normal 192 4 2" xfId="28663"/>
    <cellStyle name="Normal 192 5" xfId="27987"/>
    <cellStyle name="Normal 193" xfId="4035"/>
    <cellStyle name="Normal 193 2" xfId="4348"/>
    <cellStyle name="Normal 193 2 2" xfId="28762"/>
    <cellStyle name="Normal 193 2 3" xfId="28086"/>
    <cellStyle name="Normal 193 3" xfId="4233"/>
    <cellStyle name="Normal 193 3 2" xfId="28673"/>
    <cellStyle name="Normal 193 3 3" xfId="27997"/>
    <cellStyle name="Normal 193 4" xfId="26928"/>
    <cellStyle name="Normal 193 4 2" xfId="28668"/>
    <cellStyle name="Normal 193 5" xfId="27992"/>
    <cellStyle name="Normal 194" xfId="4032"/>
    <cellStyle name="Normal 194 2" xfId="26929"/>
    <cellStyle name="Normal 194 2 2" xfId="28665"/>
    <cellStyle name="Normal 194 3" xfId="27989"/>
    <cellStyle name="Normal 195" xfId="840"/>
    <cellStyle name="Normal 195 2" xfId="6602"/>
    <cellStyle name="Normal 195 2 2" xfId="12761"/>
    <cellStyle name="Normal 195 2 2 2" xfId="25148"/>
    <cellStyle name="Normal 195 2 3" xfId="19028"/>
    <cellStyle name="Normal 195 3" xfId="9530"/>
    <cellStyle name="Normal 195 3 2" xfId="21933"/>
    <cellStyle name="Normal 195 4" xfId="14570"/>
    <cellStyle name="Normal 195 5" xfId="26930"/>
    <cellStyle name="Normal 196" xfId="4232"/>
    <cellStyle name="Normal 196 2" xfId="26932"/>
    <cellStyle name="Normal 196 2 2" xfId="26933"/>
    <cellStyle name="Normal 196 2 2 2" xfId="26934"/>
    <cellStyle name="Normal 196 2 2 2 2" xfId="26935"/>
    <cellStyle name="Normal 196 2 2 2_LNG &amp; LPG rework" xfId="30440"/>
    <cellStyle name="Normal 196 2 2 3" xfId="26936"/>
    <cellStyle name="Normal 196 2 2_LNG &amp; LPG rework" xfId="30439"/>
    <cellStyle name="Normal 196 2 3" xfId="26937"/>
    <cellStyle name="Normal 196 2 3 2" xfId="26938"/>
    <cellStyle name="Normal 196 2 3_LNG &amp; LPG rework" xfId="30441"/>
    <cellStyle name="Normal 196 2 4" xfId="26939"/>
    <cellStyle name="Normal 196 2 5" xfId="28672"/>
    <cellStyle name="Normal 196 2_LNG &amp; LPG rework" xfId="30438"/>
    <cellStyle name="Normal 196 3" xfId="26940"/>
    <cellStyle name="Normal 196 3 2" xfId="26941"/>
    <cellStyle name="Normal 196 3 2 2" xfId="26942"/>
    <cellStyle name="Normal 196 3 2 2 2" xfId="26943"/>
    <cellStyle name="Normal 196 3 2 2_LNG &amp; LPG rework" xfId="30444"/>
    <cellStyle name="Normal 196 3 2 3" xfId="26944"/>
    <cellStyle name="Normal 196 3 2_LNG &amp; LPG rework" xfId="30443"/>
    <cellStyle name="Normal 196 3 3" xfId="26945"/>
    <cellStyle name="Normal 196 3 3 2" xfId="26946"/>
    <cellStyle name="Normal 196 3 3_LNG &amp; LPG rework" xfId="30445"/>
    <cellStyle name="Normal 196 3 4" xfId="26947"/>
    <cellStyle name="Normal 196 3_LNG &amp; LPG rework" xfId="30442"/>
    <cellStyle name="Normal 196 4" xfId="26948"/>
    <cellStyle name="Normal 196 4 2" xfId="26949"/>
    <cellStyle name="Normal 196 4 2 2" xfId="26950"/>
    <cellStyle name="Normal 196 4 2_LNG &amp; LPG rework" xfId="30447"/>
    <cellStyle name="Normal 196 4 3" xfId="26951"/>
    <cellStyle name="Normal 196 4_LNG &amp; LPG rework" xfId="30446"/>
    <cellStyle name="Normal 196 5" xfId="26952"/>
    <cellStyle name="Normal 196 5 2" xfId="26953"/>
    <cellStyle name="Normal 196 5_LNG &amp; LPG rework" xfId="30448"/>
    <cellStyle name="Normal 196 6" xfId="26954"/>
    <cellStyle name="Normal 196 7" xfId="26931"/>
    <cellStyle name="Normal 196 8" xfId="27996"/>
    <cellStyle name="Normal 196_LNG &amp; LPG rework" xfId="30437"/>
    <cellStyle name="Normal 197" xfId="4259"/>
    <cellStyle name="Normal 197 2" xfId="26956"/>
    <cellStyle name="Normal 197 2 2" xfId="26957"/>
    <cellStyle name="Normal 197 2 2 2" xfId="26958"/>
    <cellStyle name="Normal 197 2 2 2 2" xfId="26959"/>
    <cellStyle name="Normal 197 2 2 2_LNG &amp; LPG rework" xfId="30452"/>
    <cellStyle name="Normal 197 2 2 3" xfId="26960"/>
    <cellStyle name="Normal 197 2 2_LNG &amp; LPG rework" xfId="30451"/>
    <cellStyle name="Normal 197 2 3" xfId="26961"/>
    <cellStyle name="Normal 197 2 3 2" xfId="26962"/>
    <cellStyle name="Normal 197 2 3_LNG &amp; LPG rework" xfId="30453"/>
    <cellStyle name="Normal 197 2 4" xfId="26963"/>
    <cellStyle name="Normal 197 2 5" xfId="28679"/>
    <cellStyle name="Normal 197 2_LNG &amp; LPG rework" xfId="30450"/>
    <cellStyle name="Normal 197 3" xfId="26964"/>
    <cellStyle name="Normal 197 3 2" xfId="26965"/>
    <cellStyle name="Normal 197 3 2 2" xfId="26966"/>
    <cellStyle name="Normal 197 3 2 2 2" xfId="26967"/>
    <cellStyle name="Normal 197 3 2 2_LNG &amp; LPG rework" xfId="30456"/>
    <cellStyle name="Normal 197 3 2 3" xfId="26968"/>
    <cellStyle name="Normal 197 3 2_LNG &amp; LPG rework" xfId="30455"/>
    <cellStyle name="Normal 197 3 3" xfId="26969"/>
    <cellStyle name="Normal 197 3 3 2" xfId="26970"/>
    <cellStyle name="Normal 197 3 3_LNG &amp; LPG rework" xfId="30457"/>
    <cellStyle name="Normal 197 3 4" xfId="26971"/>
    <cellStyle name="Normal 197 3_LNG &amp; LPG rework" xfId="30454"/>
    <cellStyle name="Normal 197 4" xfId="26972"/>
    <cellStyle name="Normal 197 4 2" xfId="26973"/>
    <cellStyle name="Normal 197 4 2 2" xfId="26974"/>
    <cellStyle name="Normal 197 4 2_LNG &amp; LPG rework" xfId="30459"/>
    <cellStyle name="Normal 197 4 3" xfId="26975"/>
    <cellStyle name="Normal 197 4_LNG &amp; LPG rework" xfId="30458"/>
    <cellStyle name="Normal 197 5" xfId="26976"/>
    <cellStyle name="Normal 197 5 2" xfId="26977"/>
    <cellStyle name="Normal 197 5_LNG &amp; LPG rework" xfId="30460"/>
    <cellStyle name="Normal 197 6" xfId="26978"/>
    <cellStyle name="Normal 197 7" xfId="26955"/>
    <cellStyle name="Normal 197 8" xfId="28003"/>
    <cellStyle name="Normal 197_LNG &amp; LPG rework" xfId="30449"/>
    <cellStyle name="Normal 198" xfId="4285"/>
    <cellStyle name="Normal 198 2" xfId="26980"/>
    <cellStyle name="Normal 198 3" xfId="26979"/>
    <cellStyle name="Normal 199" xfId="4354"/>
    <cellStyle name="Normal 199 2" xfId="26982"/>
    <cellStyle name="Normal 199 3" xfId="26981"/>
    <cellStyle name="Normal 2" xfId="23"/>
    <cellStyle name="Normal 2 10" xfId="2217"/>
    <cellStyle name="Normal 2 10 2" xfId="3671"/>
    <cellStyle name="Normal 2 10 2 2" xfId="28372"/>
    <cellStyle name="Normal 2 10 2 3" xfId="27696"/>
    <cellStyle name="Normal 2 10 3" xfId="26983"/>
    <cellStyle name="Normal 2 10 3 2" xfId="28192"/>
    <cellStyle name="Normal 2 10 4" xfId="27517"/>
    <cellStyle name="Normal 2 11" xfId="2218"/>
    <cellStyle name="Normal 2 11 2" xfId="3672"/>
    <cellStyle name="Normal 2 11 2 2" xfId="28373"/>
    <cellStyle name="Normal 2 11 2 3" xfId="27697"/>
    <cellStyle name="Normal 2 11 3" xfId="26984"/>
    <cellStyle name="Normal 2 11 3 2" xfId="28193"/>
    <cellStyle name="Normal 2 11 4" xfId="27518"/>
    <cellStyle name="Normal 2 12" xfId="981"/>
    <cellStyle name="Normal 2 12 2" xfId="3558"/>
    <cellStyle name="Normal 2 12 2 2" xfId="4316"/>
    <cellStyle name="Normal 2 12 2 2 2" xfId="28731"/>
    <cellStyle name="Normal 2 12 2 2 3" xfId="28055"/>
    <cellStyle name="Normal 2 12 2 3" xfId="28274"/>
    <cellStyle name="Normal 2 12 2 4" xfId="27598"/>
    <cellStyle name="Normal 2 12 3" xfId="3848"/>
    <cellStyle name="Normal 2 12 3 2" xfId="28530"/>
    <cellStyle name="Normal 2 12 3 3" xfId="27854"/>
    <cellStyle name="Normal 2 12 4" xfId="4418"/>
    <cellStyle name="Normal 2 12 4 2" xfId="11028"/>
    <cellStyle name="Normal 2 12 4 2 2" xfId="23416"/>
    <cellStyle name="Normal 2 12 4 3" xfId="16855"/>
    <cellStyle name="Normal 2 12 5" xfId="7342"/>
    <cellStyle name="Normal 2 12 5 2" xfId="19761"/>
    <cellStyle name="Normal 2 12 6" xfId="14626"/>
    <cellStyle name="Normal 2 12 7" xfId="26985"/>
    <cellStyle name="Normal 2 13" xfId="3670"/>
    <cellStyle name="Normal 2 13 2" xfId="28371"/>
    <cellStyle name="Normal 2 13 3" xfId="27695"/>
    <cellStyle name="Normal 2 14" xfId="25840"/>
    <cellStyle name="Normal 2 2" xfId="57"/>
    <cellStyle name="Normal 2 2 10" xfId="982"/>
    <cellStyle name="Normal 2 2 10 2" xfId="4000"/>
    <cellStyle name="Normal 2 2 10 2 2" xfId="6411"/>
    <cellStyle name="Normal 2 2 10 2 2 2" xfId="12571"/>
    <cellStyle name="Normal 2 2 10 2 2 2 2" xfId="24958"/>
    <cellStyle name="Normal 2 2 10 2 2 3" xfId="18838"/>
    <cellStyle name="Normal 2 2 10 2 3" xfId="9340"/>
    <cellStyle name="Normal 2 2 10 2 3 2" xfId="21743"/>
    <cellStyle name="Normal 2 2 10 2 4" xfId="16608"/>
    <cellStyle name="Normal 2 2 10 3" xfId="4269"/>
    <cellStyle name="Normal 2 2 10 3 2" xfId="28688"/>
    <cellStyle name="Normal 2 2 10 3 3" xfId="28012"/>
    <cellStyle name="Normal 2 2 10 4" xfId="28155"/>
    <cellStyle name="Normal 2 2 10 5" xfId="27480"/>
    <cellStyle name="Normal 2 2 11" xfId="3673"/>
    <cellStyle name="Normal 2 2 11 2" xfId="4003"/>
    <cellStyle name="Normal 2 2 11 2 2" xfId="6414"/>
    <cellStyle name="Normal 2 2 11 2 2 2" xfId="12574"/>
    <cellStyle name="Normal 2 2 11 2 2 2 2" xfId="24961"/>
    <cellStyle name="Normal 2 2 11 2 2 3" xfId="18841"/>
    <cellStyle name="Normal 2 2 11 2 3" xfId="9343"/>
    <cellStyle name="Normal 2 2 11 2 3 2" xfId="21746"/>
    <cellStyle name="Normal 2 2 11 2 4" xfId="16611"/>
    <cellStyle name="Normal 2 2 11 3" xfId="28374"/>
    <cellStyle name="Normal 2 2 11 4" xfId="27698"/>
    <cellStyle name="Normal 2 2 12" xfId="3883"/>
    <cellStyle name="Normal 2 2 12 2" xfId="6405"/>
    <cellStyle name="Normal 2 2 12 2 2" xfId="12565"/>
    <cellStyle name="Normal 2 2 12 2 2 2" xfId="24952"/>
    <cellStyle name="Normal 2 2 12 2 3" xfId="18832"/>
    <cellStyle name="Normal 2 2 12 3" xfId="9329"/>
    <cellStyle name="Normal 2 2 12 3 2" xfId="21737"/>
    <cellStyle name="Normal 2 2 12 4" xfId="16602"/>
    <cellStyle name="Normal 2 2 12 5" xfId="26986"/>
    <cellStyle name="Normal 2 2 13" xfId="872"/>
    <cellStyle name="Normal 2 2 14" xfId="13858"/>
    <cellStyle name="Normal 2 2 15" xfId="13503"/>
    <cellStyle name="Normal 2 2 16" xfId="25857"/>
    <cellStyle name="Normal 2 2 17" xfId="26246"/>
    <cellStyle name="Normal 2 2 2" xfId="102"/>
    <cellStyle name="Normal 2 2 2 2" xfId="2219"/>
    <cellStyle name="Normal 2 2 2 2 2" xfId="2220"/>
    <cellStyle name="Normal 2 2 2 2 2 2" xfId="3675"/>
    <cellStyle name="Normal 2 2 2 2 2 2 2" xfId="28376"/>
    <cellStyle name="Normal 2 2 2 2 2 2 3" xfId="27700"/>
    <cellStyle name="Normal 2 2 2 2 2 3" xfId="26130"/>
    <cellStyle name="Normal 2 2 2 2 2 4" xfId="28194"/>
    <cellStyle name="Normal 2 2 2 2 2 5" xfId="27519"/>
    <cellStyle name="Normal 2 2 2 2 3" xfId="26118"/>
    <cellStyle name="Normal 2 2 2 2 4" xfId="25920"/>
    <cellStyle name="Normal 2 2 2 2_Alumina Prices" xfId="2221"/>
    <cellStyle name="Normal 2 2 2 3" xfId="2222"/>
    <cellStyle name="Normal 2 2 2 3 2" xfId="3676"/>
    <cellStyle name="Normal 2 2 2 3 2 2" xfId="26128"/>
    <cellStyle name="Normal 2 2 2 3 2 3" xfId="28377"/>
    <cellStyle name="Normal 2 2 2 3 2 4" xfId="27701"/>
    <cellStyle name="Normal 2 2 2 3 3" xfId="25921"/>
    <cellStyle name="Normal 2 2 2 4" xfId="983"/>
    <cellStyle name="Normal 2 2 2 4 2" xfId="4270"/>
    <cellStyle name="Normal 2 2 2 4 2 2" xfId="28689"/>
    <cellStyle name="Normal 2 2 2 4 2 3" xfId="28013"/>
    <cellStyle name="Normal 2 2 2 4 3" xfId="13463"/>
    <cellStyle name="Normal 2 2 2 4 4" xfId="26117"/>
    <cellStyle name="Normal 2 2 2 4 5" xfId="28156"/>
    <cellStyle name="Normal 2 2 2 4 6" xfId="27481"/>
    <cellStyle name="Normal 2 2 2 5" xfId="3674"/>
    <cellStyle name="Normal 2 2 2 5 2" xfId="28375"/>
    <cellStyle name="Normal 2 2 2 5 3" xfId="27699"/>
    <cellStyle name="Normal 2 2 2 6" xfId="901"/>
    <cellStyle name="Normal 2 2 2_2014 Royalty Receipts" xfId="26120"/>
    <cellStyle name="Normal 2 2 3" xfId="120"/>
    <cellStyle name="Normal 2 2 3 10" xfId="2224"/>
    <cellStyle name="Normal 2 2 3 10 2" xfId="5435"/>
    <cellStyle name="Normal 2 2 3 10 2 2" xfId="11840"/>
    <cellStyle name="Normal 2 2 3 10 2 2 2" xfId="24228"/>
    <cellStyle name="Normal 2 2 3 10 2 3" xfId="17867"/>
    <cellStyle name="Normal 2 2 3 10 3" xfId="8357"/>
    <cellStyle name="Normal 2 2 3 10 3 2" xfId="20773"/>
    <cellStyle name="Normal 2 2 3 10 4" xfId="15638"/>
    <cellStyle name="Normal 2 2 3 11" xfId="2223"/>
    <cellStyle name="Normal 2 2 3 11 2" xfId="6826"/>
    <cellStyle name="Normal 2 2 3 11 2 2" xfId="12985"/>
    <cellStyle name="Normal 2 2 3 11 2 2 2" xfId="25372"/>
    <cellStyle name="Normal 2 2 3 11 2 3" xfId="19252"/>
    <cellStyle name="Normal 2 2 3 11 3" xfId="9754"/>
    <cellStyle name="Normal 2 2 3 11 3 2" xfId="22157"/>
    <cellStyle name="Normal 2 2 3 11 4" xfId="15637"/>
    <cellStyle name="Normal 2 2 3 12" xfId="5434"/>
    <cellStyle name="Normal 2 2 3 12 2" xfId="11839"/>
    <cellStyle name="Normal 2 2 3 12 2 2" xfId="24227"/>
    <cellStyle name="Normal 2 2 3 12 3" xfId="17866"/>
    <cellStyle name="Normal 2 2 3 13" xfId="8356"/>
    <cellStyle name="Normal 2 2 3 13 2" xfId="20772"/>
    <cellStyle name="Normal 2 2 3 14" xfId="13873"/>
    <cellStyle name="Normal 2 2 3 15" xfId="13516"/>
    <cellStyle name="Normal 2 2 3 2" xfId="142"/>
    <cellStyle name="Normal 2 2 3 2 10" xfId="2225"/>
    <cellStyle name="Normal 2 2 3 2 10 2" xfId="6827"/>
    <cellStyle name="Normal 2 2 3 2 10 2 2" xfId="12986"/>
    <cellStyle name="Normal 2 2 3 2 10 2 2 2" xfId="25373"/>
    <cellStyle name="Normal 2 2 3 2 10 2 3" xfId="19253"/>
    <cellStyle name="Normal 2 2 3 2 10 3" xfId="9755"/>
    <cellStyle name="Normal 2 2 3 2 10 3 2" xfId="22158"/>
    <cellStyle name="Normal 2 2 3 2 10 4" xfId="15639"/>
    <cellStyle name="Normal 2 2 3 2 11" xfId="5436"/>
    <cellStyle name="Normal 2 2 3 2 11 2" xfId="11841"/>
    <cellStyle name="Normal 2 2 3 2 11 2 2" xfId="24229"/>
    <cellStyle name="Normal 2 2 3 2 11 3" xfId="17868"/>
    <cellStyle name="Normal 2 2 3 2 12" xfId="8358"/>
    <cellStyle name="Normal 2 2 3 2 12 2" xfId="20774"/>
    <cellStyle name="Normal 2 2 3 2 13" xfId="13895"/>
    <cellStyle name="Normal 2 2 3 2 14" xfId="13538"/>
    <cellStyle name="Normal 2 2 3 2 2" xfId="186"/>
    <cellStyle name="Normal 2 2 3 2 2 10" xfId="5437"/>
    <cellStyle name="Normal 2 2 3 2 2 10 2" xfId="11842"/>
    <cellStyle name="Normal 2 2 3 2 2 10 2 2" xfId="24230"/>
    <cellStyle name="Normal 2 2 3 2 2 10 3" xfId="17869"/>
    <cellStyle name="Normal 2 2 3 2 2 11" xfId="8359"/>
    <cellStyle name="Normal 2 2 3 2 2 11 2" xfId="20775"/>
    <cellStyle name="Normal 2 2 3 2 2 12" xfId="13939"/>
    <cellStyle name="Normal 2 2 3 2 2 13" xfId="13582"/>
    <cellStyle name="Normal 2 2 3 2 2 2" xfId="277"/>
    <cellStyle name="Normal 2 2 3 2 2 2 2" xfId="653"/>
    <cellStyle name="Normal 2 2 3 2 2 2 2 2" xfId="2228"/>
    <cellStyle name="Normal 2 2 3 2 2 2 2 2 2" xfId="6830"/>
    <cellStyle name="Normal 2 2 3 2 2 2 2 2 2 2" xfId="12989"/>
    <cellStyle name="Normal 2 2 3 2 2 2 2 2 2 2 2" xfId="25376"/>
    <cellStyle name="Normal 2 2 3 2 2 2 2 2 2 3" xfId="19256"/>
    <cellStyle name="Normal 2 2 3 2 2 2 2 2 3" xfId="9758"/>
    <cellStyle name="Normal 2 2 3 2 2 2 2 2 3 2" xfId="22161"/>
    <cellStyle name="Normal 2 2 3 2 2 2 2 2 4" xfId="15642"/>
    <cellStyle name="Normal 2 2 3 2 2 2 2 3" xfId="5439"/>
    <cellStyle name="Normal 2 2 3 2 2 2 2 3 2" xfId="10621"/>
    <cellStyle name="Normal 2 2 3 2 2 2 2 3 2 2" xfId="23022"/>
    <cellStyle name="Normal 2 2 3 2 2 2 2 3 3" xfId="17871"/>
    <cellStyle name="Normal 2 2 3 2 2 2 2 4" xfId="8361"/>
    <cellStyle name="Normal 2 2 3 2 2 2 2 4 2" xfId="20777"/>
    <cellStyle name="Normal 2 2 3 2 2 2 2 5" xfId="14383"/>
    <cellStyle name="Normal 2 2 3 2 2 2 2 6" xfId="13848"/>
    <cellStyle name="Normal 2 2 3 2 2 2 2_LNG &amp; LPG rework" xfId="30461"/>
    <cellStyle name="Normal 2 2 3 2 2 2 3" xfId="2229"/>
    <cellStyle name="Normal 2 2 3 2 2 2 3 2" xfId="5440"/>
    <cellStyle name="Normal 2 2 3 2 2 2 3 2 2" xfId="10417"/>
    <cellStyle name="Normal 2 2 3 2 2 2 3 2 2 2" xfId="22818"/>
    <cellStyle name="Normal 2 2 3 2 2 2 3 2 3" xfId="17872"/>
    <cellStyle name="Normal 2 2 3 2 2 2 3 3" xfId="10808"/>
    <cellStyle name="Normal 2 2 3 2 2 2 3 3 2" xfId="23209"/>
    <cellStyle name="Normal 2 2 3 2 2 2 3 4" xfId="8362"/>
    <cellStyle name="Normal 2 2 3 2 2 2 3 4 2" xfId="20778"/>
    <cellStyle name="Normal 2 2 3 2 2 2 3 5" xfId="15643"/>
    <cellStyle name="Normal 2 2 3 2 2 2 3_LNG &amp; LPG rework" xfId="30462"/>
    <cellStyle name="Normal 2 2 3 2 2 2 4" xfId="2230"/>
    <cellStyle name="Normal 2 2 3 2 2 2 4 2" xfId="5441"/>
    <cellStyle name="Normal 2 2 3 2 2 2 4 2 2" xfId="11844"/>
    <cellStyle name="Normal 2 2 3 2 2 2 4 2 2 2" xfId="24232"/>
    <cellStyle name="Normal 2 2 3 2 2 2 4 2 3" xfId="17873"/>
    <cellStyle name="Normal 2 2 3 2 2 2 4 3" xfId="8363"/>
    <cellStyle name="Normal 2 2 3 2 2 2 4 3 2" xfId="20779"/>
    <cellStyle name="Normal 2 2 3 2 2 2 4 4" xfId="15644"/>
    <cellStyle name="Normal 2 2 3 2 2 2 5" xfId="2227"/>
    <cellStyle name="Normal 2 2 3 2 2 2 5 2" xfId="6829"/>
    <cellStyle name="Normal 2 2 3 2 2 2 5 2 2" xfId="12988"/>
    <cellStyle name="Normal 2 2 3 2 2 2 5 2 2 2" xfId="25375"/>
    <cellStyle name="Normal 2 2 3 2 2 2 5 2 3" xfId="19255"/>
    <cellStyle name="Normal 2 2 3 2 2 2 5 3" xfId="9757"/>
    <cellStyle name="Normal 2 2 3 2 2 2 5 3 2" xfId="22160"/>
    <cellStyle name="Normal 2 2 3 2 2 2 5 4" xfId="15641"/>
    <cellStyle name="Normal 2 2 3 2 2 2 6" xfId="5438"/>
    <cellStyle name="Normal 2 2 3 2 2 2 6 2" xfId="11843"/>
    <cellStyle name="Normal 2 2 3 2 2 2 6 2 2" xfId="24231"/>
    <cellStyle name="Normal 2 2 3 2 2 2 6 3" xfId="17870"/>
    <cellStyle name="Normal 2 2 3 2 2 2 7" xfId="8360"/>
    <cellStyle name="Normal 2 2 3 2 2 2 7 2" xfId="20776"/>
    <cellStyle name="Normal 2 2 3 2 2 2 8" xfId="14028"/>
    <cellStyle name="Normal 2 2 3 2 2 2 9" xfId="13670"/>
    <cellStyle name="Normal 2 2 3 2 2 2_Alumina Prices" xfId="2231"/>
    <cellStyle name="Normal 2 2 3 2 2 3" xfId="367"/>
    <cellStyle name="Normal 2 2 3 2 2 3 2" xfId="741"/>
    <cellStyle name="Normal 2 2 3 2 2 3 2 2" xfId="4127"/>
    <cellStyle name="Normal 2 2 3 2 2 3 2 2 2" xfId="7191"/>
    <cellStyle name="Normal 2 2 3 2 2 3 2 2 2 2" xfId="13349"/>
    <cellStyle name="Normal 2 2 3 2 2 3 2 2 2 2 2" xfId="25736"/>
    <cellStyle name="Normal 2 2 3 2 2 3 2 2 2 3" xfId="19616"/>
    <cellStyle name="Normal 2 2 3 2 2 3 2 2 3" xfId="10118"/>
    <cellStyle name="Normal 2 2 3 2 2 3 2 2 3 2" xfId="22521"/>
    <cellStyle name="Normal 2 2 3 2 2 3 2 2 4" xfId="16698"/>
    <cellStyle name="Normal 2 2 3 2 2 3 2 3" xfId="6502"/>
    <cellStyle name="Normal 2 2 3 2 2 3 2 3 2" xfId="12661"/>
    <cellStyle name="Normal 2 2 3 2 2 3 2 3 2 2" xfId="25048"/>
    <cellStyle name="Normal 2 2 3 2 2 3 2 3 3" xfId="18928"/>
    <cellStyle name="Normal 2 2 3 2 2 3 2 4" xfId="9430"/>
    <cellStyle name="Normal 2 2 3 2 2 3 2 4 2" xfId="21833"/>
    <cellStyle name="Normal 2 2 3 2 2 3 2 5" xfId="14471"/>
    <cellStyle name="Normal 2 2 3 2 2 3 3" xfId="2232"/>
    <cellStyle name="Normal 2 2 3 2 2 3 3 2" xfId="6831"/>
    <cellStyle name="Normal 2 2 3 2 2 3 3 2 2" xfId="12990"/>
    <cellStyle name="Normal 2 2 3 2 2 3 3 2 2 2" xfId="25377"/>
    <cellStyle name="Normal 2 2 3 2 2 3 3 2 3" xfId="19257"/>
    <cellStyle name="Normal 2 2 3 2 2 3 3 3" xfId="9759"/>
    <cellStyle name="Normal 2 2 3 2 2 3 3 3 2" xfId="22162"/>
    <cellStyle name="Normal 2 2 3 2 2 3 3 4" xfId="15645"/>
    <cellStyle name="Normal 2 2 3 2 2 3 4" xfId="5442"/>
    <cellStyle name="Normal 2 2 3 2 2 3 4 2" xfId="11845"/>
    <cellStyle name="Normal 2 2 3 2 2 3 4 2 2" xfId="24233"/>
    <cellStyle name="Normal 2 2 3 2 2 3 4 3" xfId="17874"/>
    <cellStyle name="Normal 2 2 3 2 2 3 5" xfId="8364"/>
    <cellStyle name="Normal 2 2 3 2 2 3 5 2" xfId="20780"/>
    <cellStyle name="Normal 2 2 3 2 2 3 6" xfId="14116"/>
    <cellStyle name="Normal 2 2 3 2 2 3 7" xfId="13760"/>
    <cellStyle name="Normal 2 2 3 2 2 3_LNG &amp; LPG rework" xfId="30463"/>
    <cellStyle name="Normal 2 2 3 2 2 4" xfId="455"/>
    <cellStyle name="Normal 2 2 3 2 2 4 2" xfId="829"/>
    <cellStyle name="Normal 2 2 3 2 2 4 2 2" xfId="4213"/>
    <cellStyle name="Normal 2 2 3 2 2 4 2 2 2" xfId="7273"/>
    <cellStyle name="Normal 2 2 3 2 2 4 2 2 2 2" xfId="13431"/>
    <cellStyle name="Normal 2 2 3 2 2 4 2 2 2 2 2" xfId="25818"/>
    <cellStyle name="Normal 2 2 3 2 2 4 2 2 2 3" xfId="19698"/>
    <cellStyle name="Normal 2 2 3 2 2 4 2 2 3" xfId="10200"/>
    <cellStyle name="Normal 2 2 3 2 2 4 2 2 3 2" xfId="22603"/>
    <cellStyle name="Normal 2 2 3 2 2 4 2 2 4" xfId="16784"/>
    <cellStyle name="Normal 2 2 3 2 2 4 2 3" xfId="6588"/>
    <cellStyle name="Normal 2 2 3 2 2 4 2 3 2" xfId="12747"/>
    <cellStyle name="Normal 2 2 3 2 2 4 2 3 2 2" xfId="25134"/>
    <cellStyle name="Normal 2 2 3 2 2 4 2 3 3" xfId="19014"/>
    <cellStyle name="Normal 2 2 3 2 2 4 2 4" xfId="9516"/>
    <cellStyle name="Normal 2 2 3 2 2 4 2 4 2" xfId="21919"/>
    <cellStyle name="Normal 2 2 3 2 2 4 2 5" xfId="14559"/>
    <cellStyle name="Normal 2 2 3 2 2 4 3" xfId="2233"/>
    <cellStyle name="Normal 2 2 3 2 2 4 3 2" xfId="6832"/>
    <cellStyle name="Normal 2 2 3 2 2 4 3 2 2" xfId="12991"/>
    <cellStyle name="Normal 2 2 3 2 2 4 3 2 2 2" xfId="25378"/>
    <cellStyle name="Normal 2 2 3 2 2 4 3 2 3" xfId="19258"/>
    <cellStyle name="Normal 2 2 3 2 2 4 3 3" xfId="9760"/>
    <cellStyle name="Normal 2 2 3 2 2 4 3 3 2" xfId="22163"/>
    <cellStyle name="Normal 2 2 3 2 2 4 3 4" xfId="15646"/>
    <cellStyle name="Normal 2 2 3 2 2 4 4" xfId="5443"/>
    <cellStyle name="Normal 2 2 3 2 2 4 4 2" xfId="11846"/>
    <cellStyle name="Normal 2 2 3 2 2 4 4 2 2" xfId="24234"/>
    <cellStyle name="Normal 2 2 3 2 2 4 4 3" xfId="17875"/>
    <cellStyle name="Normal 2 2 3 2 2 4 5" xfId="8365"/>
    <cellStyle name="Normal 2 2 3 2 2 4 5 2" xfId="20781"/>
    <cellStyle name="Normal 2 2 3 2 2 4 6" xfId="14204"/>
    <cellStyle name="Normal 2 2 3 2 2 4_LNG &amp; LPG rework" xfId="30464"/>
    <cellStyle name="Normal 2 2 3 2 2 5" xfId="564"/>
    <cellStyle name="Normal 2 2 3 2 2 5 2" xfId="2234"/>
    <cellStyle name="Normal 2 2 3 2 2 5 2 2" xfId="6833"/>
    <cellStyle name="Normal 2 2 3 2 2 5 2 2 2" xfId="12992"/>
    <cellStyle name="Normal 2 2 3 2 2 5 2 2 2 2" xfId="25379"/>
    <cellStyle name="Normal 2 2 3 2 2 5 2 2 3" xfId="19259"/>
    <cellStyle name="Normal 2 2 3 2 2 5 2 3" xfId="9761"/>
    <cellStyle name="Normal 2 2 3 2 2 5 2 3 2" xfId="22164"/>
    <cellStyle name="Normal 2 2 3 2 2 5 2 4" xfId="15647"/>
    <cellStyle name="Normal 2 2 3 2 2 5 3" xfId="5444"/>
    <cellStyle name="Normal 2 2 3 2 2 5 3 2" xfId="10960"/>
    <cellStyle name="Normal 2 2 3 2 2 5 3 2 2" xfId="23361"/>
    <cellStyle name="Normal 2 2 3 2 2 5 3 3" xfId="17876"/>
    <cellStyle name="Normal 2 2 3 2 2 5 4" xfId="8366"/>
    <cellStyle name="Normal 2 2 3 2 2 5 4 2" xfId="20782"/>
    <cellStyle name="Normal 2 2 3 2 2 5 5" xfId="14295"/>
    <cellStyle name="Normal 2 2 3 2 2 5_LNG &amp; LPG rework" xfId="30465"/>
    <cellStyle name="Normal 2 2 3 2 2 6" xfId="2235"/>
    <cellStyle name="Normal 2 2 3 2 2 6 2" xfId="5445"/>
    <cellStyle name="Normal 2 2 3 2 2 6 2 2" xfId="11847"/>
    <cellStyle name="Normal 2 2 3 2 2 6 2 2 2" xfId="24235"/>
    <cellStyle name="Normal 2 2 3 2 2 6 2 3" xfId="17877"/>
    <cellStyle name="Normal 2 2 3 2 2 6 3" xfId="8367"/>
    <cellStyle name="Normal 2 2 3 2 2 6 3 2" xfId="20783"/>
    <cellStyle name="Normal 2 2 3 2 2 6 4" xfId="15648"/>
    <cellStyle name="Normal 2 2 3 2 2 7" xfId="2236"/>
    <cellStyle name="Normal 2 2 3 2 2 7 2" xfId="5446"/>
    <cellStyle name="Normal 2 2 3 2 2 7 2 2" xfId="11848"/>
    <cellStyle name="Normal 2 2 3 2 2 7 2 2 2" xfId="24236"/>
    <cellStyle name="Normal 2 2 3 2 2 7 2 3" xfId="17878"/>
    <cellStyle name="Normal 2 2 3 2 2 7 3" xfId="8368"/>
    <cellStyle name="Normal 2 2 3 2 2 7 3 2" xfId="20784"/>
    <cellStyle name="Normal 2 2 3 2 2 7 4" xfId="15649"/>
    <cellStyle name="Normal 2 2 3 2 2 8" xfId="2237"/>
    <cellStyle name="Normal 2 2 3 2 2 8 2" xfId="5447"/>
    <cellStyle name="Normal 2 2 3 2 2 8 2 2" xfId="11849"/>
    <cellStyle name="Normal 2 2 3 2 2 8 2 2 2" xfId="24237"/>
    <cellStyle name="Normal 2 2 3 2 2 8 2 3" xfId="17879"/>
    <cellStyle name="Normal 2 2 3 2 2 8 3" xfId="8369"/>
    <cellStyle name="Normal 2 2 3 2 2 8 3 2" xfId="20785"/>
    <cellStyle name="Normal 2 2 3 2 2 8 4" xfId="15650"/>
    <cellStyle name="Normal 2 2 3 2 2 9" xfId="2226"/>
    <cellStyle name="Normal 2 2 3 2 2 9 2" xfId="6828"/>
    <cellStyle name="Normal 2 2 3 2 2 9 2 2" xfId="12987"/>
    <cellStyle name="Normal 2 2 3 2 2 9 2 2 2" xfId="25374"/>
    <cellStyle name="Normal 2 2 3 2 2 9 2 3" xfId="19254"/>
    <cellStyle name="Normal 2 2 3 2 2 9 3" xfId="9756"/>
    <cellStyle name="Normal 2 2 3 2 2 9 3 2" xfId="22159"/>
    <cellStyle name="Normal 2 2 3 2 2 9 4" xfId="15640"/>
    <cellStyle name="Normal 2 2 3 2 2_Alumina Prices" xfId="2238"/>
    <cellStyle name="Normal 2 2 3 2 3" xfId="233"/>
    <cellStyle name="Normal 2 2 3 2 3 2" xfId="609"/>
    <cellStyle name="Normal 2 2 3 2 3 2 2" xfId="2240"/>
    <cellStyle name="Normal 2 2 3 2 3 2 2 2" xfId="6835"/>
    <cellStyle name="Normal 2 2 3 2 3 2 2 2 2" xfId="12994"/>
    <cellStyle name="Normal 2 2 3 2 3 2 2 2 2 2" xfId="25381"/>
    <cellStyle name="Normal 2 2 3 2 3 2 2 2 3" xfId="19261"/>
    <cellStyle name="Normal 2 2 3 2 3 2 2 3" xfId="9763"/>
    <cellStyle name="Normal 2 2 3 2 3 2 2 3 2" xfId="22166"/>
    <cellStyle name="Normal 2 2 3 2 3 2 2 4" xfId="15652"/>
    <cellStyle name="Normal 2 2 3 2 3 2 3" xfId="5449"/>
    <cellStyle name="Normal 2 2 3 2 3 2 3 2" xfId="10622"/>
    <cellStyle name="Normal 2 2 3 2 3 2 3 2 2" xfId="23023"/>
    <cellStyle name="Normal 2 2 3 2 3 2 3 3" xfId="17881"/>
    <cellStyle name="Normal 2 2 3 2 3 2 4" xfId="8371"/>
    <cellStyle name="Normal 2 2 3 2 3 2 4 2" xfId="20787"/>
    <cellStyle name="Normal 2 2 3 2 3 2 5" xfId="14339"/>
    <cellStyle name="Normal 2 2 3 2 3 2 6" xfId="13804"/>
    <cellStyle name="Normal 2 2 3 2 3 2_LNG &amp; LPG rework" xfId="30466"/>
    <cellStyle name="Normal 2 2 3 2 3 3" xfId="2241"/>
    <cellStyle name="Normal 2 2 3 2 3 3 2" xfId="5450"/>
    <cellStyle name="Normal 2 2 3 2 3 3 2 2" xfId="10418"/>
    <cellStyle name="Normal 2 2 3 2 3 3 2 2 2" xfId="22819"/>
    <cellStyle name="Normal 2 2 3 2 3 3 2 3" xfId="17882"/>
    <cellStyle name="Normal 2 2 3 2 3 3 3" xfId="10809"/>
    <cellStyle name="Normal 2 2 3 2 3 3 3 2" xfId="23210"/>
    <cellStyle name="Normal 2 2 3 2 3 3 4" xfId="8372"/>
    <cellStyle name="Normal 2 2 3 2 3 3 4 2" xfId="20788"/>
    <cellStyle name="Normal 2 2 3 2 3 3 5" xfId="15653"/>
    <cellStyle name="Normal 2 2 3 2 3 3_LNG &amp; LPG rework" xfId="30467"/>
    <cellStyle name="Normal 2 2 3 2 3 4" xfId="2242"/>
    <cellStyle name="Normal 2 2 3 2 3 4 2" xfId="5451"/>
    <cellStyle name="Normal 2 2 3 2 3 4 2 2" xfId="11851"/>
    <cellStyle name="Normal 2 2 3 2 3 4 2 2 2" xfId="24239"/>
    <cellStyle name="Normal 2 2 3 2 3 4 2 3" xfId="17883"/>
    <cellStyle name="Normal 2 2 3 2 3 4 3" xfId="8373"/>
    <cellStyle name="Normal 2 2 3 2 3 4 3 2" xfId="20789"/>
    <cellStyle name="Normal 2 2 3 2 3 4 4" xfId="15654"/>
    <cellStyle name="Normal 2 2 3 2 3 5" xfId="2239"/>
    <cellStyle name="Normal 2 2 3 2 3 5 2" xfId="6834"/>
    <cellStyle name="Normal 2 2 3 2 3 5 2 2" xfId="12993"/>
    <cellStyle name="Normal 2 2 3 2 3 5 2 2 2" xfId="25380"/>
    <cellStyle name="Normal 2 2 3 2 3 5 2 3" xfId="19260"/>
    <cellStyle name="Normal 2 2 3 2 3 5 3" xfId="9762"/>
    <cellStyle name="Normal 2 2 3 2 3 5 3 2" xfId="22165"/>
    <cellStyle name="Normal 2 2 3 2 3 5 4" xfId="15651"/>
    <cellStyle name="Normal 2 2 3 2 3 6" xfId="5448"/>
    <cellStyle name="Normal 2 2 3 2 3 6 2" xfId="11850"/>
    <cellStyle name="Normal 2 2 3 2 3 6 2 2" xfId="24238"/>
    <cellStyle name="Normal 2 2 3 2 3 6 3" xfId="17880"/>
    <cellStyle name="Normal 2 2 3 2 3 7" xfId="8370"/>
    <cellStyle name="Normal 2 2 3 2 3 7 2" xfId="20786"/>
    <cellStyle name="Normal 2 2 3 2 3 8" xfId="13984"/>
    <cellStyle name="Normal 2 2 3 2 3 9" xfId="13626"/>
    <cellStyle name="Normal 2 2 3 2 3_Alumina Prices" xfId="2243"/>
    <cellStyle name="Normal 2 2 3 2 4" xfId="323"/>
    <cellStyle name="Normal 2 2 3 2 4 2" xfId="697"/>
    <cellStyle name="Normal 2 2 3 2 4 2 2" xfId="4083"/>
    <cellStyle name="Normal 2 2 3 2 4 2 2 2" xfId="7147"/>
    <cellStyle name="Normal 2 2 3 2 4 2 2 2 2" xfId="13305"/>
    <cellStyle name="Normal 2 2 3 2 4 2 2 2 2 2" xfId="25692"/>
    <cellStyle name="Normal 2 2 3 2 4 2 2 2 3" xfId="19572"/>
    <cellStyle name="Normal 2 2 3 2 4 2 2 3" xfId="10074"/>
    <cellStyle name="Normal 2 2 3 2 4 2 2 3 2" xfId="22477"/>
    <cellStyle name="Normal 2 2 3 2 4 2 2 4" xfId="16654"/>
    <cellStyle name="Normal 2 2 3 2 4 2 3" xfId="6458"/>
    <cellStyle name="Normal 2 2 3 2 4 2 3 2" xfId="12617"/>
    <cellStyle name="Normal 2 2 3 2 4 2 3 2 2" xfId="25004"/>
    <cellStyle name="Normal 2 2 3 2 4 2 3 3" xfId="18884"/>
    <cellStyle name="Normal 2 2 3 2 4 2 4" xfId="9386"/>
    <cellStyle name="Normal 2 2 3 2 4 2 4 2" xfId="21789"/>
    <cellStyle name="Normal 2 2 3 2 4 2 5" xfId="14427"/>
    <cellStyle name="Normal 2 2 3 2 4 3" xfId="2244"/>
    <cellStyle name="Normal 2 2 3 2 4 3 2" xfId="6836"/>
    <cellStyle name="Normal 2 2 3 2 4 3 2 2" xfId="12995"/>
    <cellStyle name="Normal 2 2 3 2 4 3 2 2 2" xfId="25382"/>
    <cellStyle name="Normal 2 2 3 2 4 3 2 3" xfId="19262"/>
    <cellStyle name="Normal 2 2 3 2 4 3 3" xfId="9764"/>
    <cellStyle name="Normal 2 2 3 2 4 3 3 2" xfId="22167"/>
    <cellStyle name="Normal 2 2 3 2 4 3 4" xfId="15655"/>
    <cellStyle name="Normal 2 2 3 2 4 4" xfId="5452"/>
    <cellStyle name="Normal 2 2 3 2 4 4 2" xfId="11852"/>
    <cellStyle name="Normal 2 2 3 2 4 4 2 2" xfId="24240"/>
    <cellStyle name="Normal 2 2 3 2 4 4 3" xfId="17884"/>
    <cellStyle name="Normal 2 2 3 2 4 5" xfId="8374"/>
    <cellStyle name="Normal 2 2 3 2 4 5 2" xfId="20790"/>
    <cellStyle name="Normal 2 2 3 2 4 6" xfId="14072"/>
    <cellStyle name="Normal 2 2 3 2 4 7" xfId="13716"/>
    <cellStyle name="Normal 2 2 3 2 4_LNG &amp; LPG rework" xfId="30468"/>
    <cellStyle name="Normal 2 2 3 2 5" xfId="411"/>
    <cellStyle name="Normal 2 2 3 2 5 2" xfId="785"/>
    <cellStyle name="Normal 2 2 3 2 5 2 2" xfId="4169"/>
    <cellStyle name="Normal 2 2 3 2 5 2 2 2" xfId="7229"/>
    <cellStyle name="Normal 2 2 3 2 5 2 2 2 2" xfId="13387"/>
    <cellStyle name="Normal 2 2 3 2 5 2 2 2 2 2" xfId="25774"/>
    <cellStyle name="Normal 2 2 3 2 5 2 2 2 3" xfId="19654"/>
    <cellStyle name="Normal 2 2 3 2 5 2 2 3" xfId="10156"/>
    <cellStyle name="Normal 2 2 3 2 5 2 2 3 2" xfId="22559"/>
    <cellStyle name="Normal 2 2 3 2 5 2 2 4" xfId="16740"/>
    <cellStyle name="Normal 2 2 3 2 5 2 3" xfId="6544"/>
    <cellStyle name="Normal 2 2 3 2 5 2 3 2" xfId="12703"/>
    <cellStyle name="Normal 2 2 3 2 5 2 3 2 2" xfId="25090"/>
    <cellStyle name="Normal 2 2 3 2 5 2 3 3" xfId="18970"/>
    <cellStyle name="Normal 2 2 3 2 5 2 4" xfId="9472"/>
    <cellStyle name="Normal 2 2 3 2 5 2 4 2" xfId="21875"/>
    <cellStyle name="Normal 2 2 3 2 5 2 5" xfId="14515"/>
    <cellStyle name="Normal 2 2 3 2 5 3" xfId="2245"/>
    <cellStyle name="Normal 2 2 3 2 5 3 2" xfId="6837"/>
    <cellStyle name="Normal 2 2 3 2 5 3 2 2" xfId="12996"/>
    <cellStyle name="Normal 2 2 3 2 5 3 2 2 2" xfId="25383"/>
    <cellStyle name="Normal 2 2 3 2 5 3 2 3" xfId="19263"/>
    <cellStyle name="Normal 2 2 3 2 5 3 3" xfId="9765"/>
    <cellStyle name="Normal 2 2 3 2 5 3 3 2" xfId="22168"/>
    <cellStyle name="Normal 2 2 3 2 5 3 4" xfId="15656"/>
    <cellStyle name="Normal 2 2 3 2 5 4" xfId="5453"/>
    <cellStyle name="Normal 2 2 3 2 5 4 2" xfId="11853"/>
    <cellStyle name="Normal 2 2 3 2 5 4 2 2" xfId="24241"/>
    <cellStyle name="Normal 2 2 3 2 5 4 3" xfId="17885"/>
    <cellStyle name="Normal 2 2 3 2 5 5" xfId="8375"/>
    <cellStyle name="Normal 2 2 3 2 5 5 2" xfId="20791"/>
    <cellStyle name="Normal 2 2 3 2 5 6" xfId="14160"/>
    <cellStyle name="Normal 2 2 3 2 5_LNG &amp; LPG rework" xfId="30469"/>
    <cellStyle name="Normal 2 2 3 2 6" xfId="520"/>
    <cellStyle name="Normal 2 2 3 2 6 2" xfId="2246"/>
    <cellStyle name="Normal 2 2 3 2 6 2 2" xfId="6838"/>
    <cellStyle name="Normal 2 2 3 2 6 2 2 2" xfId="12997"/>
    <cellStyle name="Normal 2 2 3 2 6 2 2 2 2" xfId="25384"/>
    <cellStyle name="Normal 2 2 3 2 6 2 2 3" xfId="19264"/>
    <cellStyle name="Normal 2 2 3 2 6 2 3" xfId="9766"/>
    <cellStyle name="Normal 2 2 3 2 6 2 3 2" xfId="22169"/>
    <cellStyle name="Normal 2 2 3 2 6 2 4" xfId="15657"/>
    <cellStyle name="Normal 2 2 3 2 6 3" xfId="5454"/>
    <cellStyle name="Normal 2 2 3 2 6 3 2" xfId="10916"/>
    <cellStyle name="Normal 2 2 3 2 6 3 2 2" xfId="23317"/>
    <cellStyle name="Normal 2 2 3 2 6 3 3" xfId="17886"/>
    <cellStyle name="Normal 2 2 3 2 6 4" xfId="8376"/>
    <cellStyle name="Normal 2 2 3 2 6 4 2" xfId="20792"/>
    <cellStyle name="Normal 2 2 3 2 6 5" xfId="14251"/>
    <cellStyle name="Normal 2 2 3 2 6_LNG &amp; LPG rework" xfId="30470"/>
    <cellStyle name="Normal 2 2 3 2 7" xfId="2247"/>
    <cellStyle name="Normal 2 2 3 2 7 2" xfId="5455"/>
    <cellStyle name="Normal 2 2 3 2 7 2 2" xfId="11854"/>
    <cellStyle name="Normal 2 2 3 2 7 2 2 2" xfId="24242"/>
    <cellStyle name="Normal 2 2 3 2 7 2 3" xfId="17887"/>
    <cellStyle name="Normal 2 2 3 2 7 3" xfId="8377"/>
    <cellStyle name="Normal 2 2 3 2 7 3 2" xfId="20793"/>
    <cellStyle name="Normal 2 2 3 2 7 4" xfId="15658"/>
    <cellStyle name="Normal 2 2 3 2 8" xfId="2248"/>
    <cellStyle name="Normal 2 2 3 2 8 2" xfId="5456"/>
    <cellStyle name="Normal 2 2 3 2 8 2 2" xfId="11855"/>
    <cellStyle name="Normal 2 2 3 2 8 2 2 2" xfId="24243"/>
    <cellStyle name="Normal 2 2 3 2 8 2 3" xfId="17888"/>
    <cellStyle name="Normal 2 2 3 2 8 3" xfId="8378"/>
    <cellStyle name="Normal 2 2 3 2 8 3 2" xfId="20794"/>
    <cellStyle name="Normal 2 2 3 2 8 4" xfId="15659"/>
    <cellStyle name="Normal 2 2 3 2 9" xfId="2249"/>
    <cellStyle name="Normal 2 2 3 2 9 2" xfId="5457"/>
    <cellStyle name="Normal 2 2 3 2 9 2 2" xfId="11856"/>
    <cellStyle name="Normal 2 2 3 2 9 2 2 2" xfId="24244"/>
    <cellStyle name="Normal 2 2 3 2 9 2 3" xfId="17889"/>
    <cellStyle name="Normal 2 2 3 2 9 3" xfId="8379"/>
    <cellStyle name="Normal 2 2 3 2 9 3 2" xfId="20795"/>
    <cellStyle name="Normal 2 2 3 2 9 4" xfId="15660"/>
    <cellStyle name="Normal 2 2 3 2_Alumina Prices" xfId="2250"/>
    <cellStyle name="Normal 2 2 3 3" xfId="164"/>
    <cellStyle name="Normal 2 2 3 3 10" xfId="5458"/>
    <cellStyle name="Normal 2 2 3 3 10 2" xfId="11857"/>
    <cellStyle name="Normal 2 2 3 3 10 2 2" xfId="24245"/>
    <cellStyle name="Normal 2 2 3 3 10 3" xfId="17890"/>
    <cellStyle name="Normal 2 2 3 3 11" xfId="8380"/>
    <cellStyle name="Normal 2 2 3 3 11 2" xfId="20796"/>
    <cellStyle name="Normal 2 2 3 3 12" xfId="13917"/>
    <cellStyle name="Normal 2 2 3 3 13" xfId="13560"/>
    <cellStyle name="Normal 2 2 3 3 2" xfId="255"/>
    <cellStyle name="Normal 2 2 3 3 2 2" xfId="631"/>
    <cellStyle name="Normal 2 2 3 3 2 2 2" xfId="2253"/>
    <cellStyle name="Normal 2 2 3 3 2 2 2 2" xfId="6841"/>
    <cellStyle name="Normal 2 2 3 3 2 2 2 2 2" xfId="13000"/>
    <cellStyle name="Normal 2 2 3 3 2 2 2 2 2 2" xfId="25387"/>
    <cellStyle name="Normal 2 2 3 3 2 2 2 2 3" xfId="19267"/>
    <cellStyle name="Normal 2 2 3 3 2 2 2 3" xfId="9769"/>
    <cellStyle name="Normal 2 2 3 3 2 2 2 3 2" xfId="22172"/>
    <cellStyle name="Normal 2 2 3 3 2 2 2 4" xfId="15663"/>
    <cellStyle name="Normal 2 2 3 3 2 2 3" xfId="5460"/>
    <cellStyle name="Normal 2 2 3 3 2 2 3 2" xfId="10623"/>
    <cellStyle name="Normal 2 2 3 3 2 2 3 2 2" xfId="23024"/>
    <cellStyle name="Normal 2 2 3 3 2 2 3 3" xfId="17892"/>
    <cellStyle name="Normal 2 2 3 3 2 2 4" xfId="8382"/>
    <cellStyle name="Normal 2 2 3 3 2 2 4 2" xfId="20798"/>
    <cellStyle name="Normal 2 2 3 3 2 2 5" xfId="14361"/>
    <cellStyle name="Normal 2 2 3 3 2 2 6" xfId="13826"/>
    <cellStyle name="Normal 2 2 3 3 2 2_LNG &amp; LPG rework" xfId="30471"/>
    <cellStyle name="Normal 2 2 3 3 2 3" xfId="2254"/>
    <cellStyle name="Normal 2 2 3 3 2 3 2" xfId="5461"/>
    <cellStyle name="Normal 2 2 3 3 2 3 2 2" xfId="10419"/>
    <cellStyle name="Normal 2 2 3 3 2 3 2 2 2" xfId="22820"/>
    <cellStyle name="Normal 2 2 3 3 2 3 2 3" xfId="17893"/>
    <cellStyle name="Normal 2 2 3 3 2 3 3" xfId="10810"/>
    <cellStyle name="Normal 2 2 3 3 2 3 3 2" xfId="23211"/>
    <cellStyle name="Normal 2 2 3 3 2 3 4" xfId="8383"/>
    <cellStyle name="Normal 2 2 3 3 2 3 4 2" xfId="20799"/>
    <cellStyle name="Normal 2 2 3 3 2 3 5" xfId="15664"/>
    <cellStyle name="Normal 2 2 3 3 2 3_LNG &amp; LPG rework" xfId="30472"/>
    <cellStyle name="Normal 2 2 3 3 2 4" xfId="2255"/>
    <cellStyle name="Normal 2 2 3 3 2 4 2" xfId="5462"/>
    <cellStyle name="Normal 2 2 3 3 2 4 2 2" xfId="11859"/>
    <cellStyle name="Normal 2 2 3 3 2 4 2 2 2" xfId="24247"/>
    <cellStyle name="Normal 2 2 3 3 2 4 2 3" xfId="17894"/>
    <cellStyle name="Normal 2 2 3 3 2 4 3" xfId="8384"/>
    <cellStyle name="Normal 2 2 3 3 2 4 3 2" xfId="20800"/>
    <cellStyle name="Normal 2 2 3 3 2 4 4" xfId="15665"/>
    <cellStyle name="Normal 2 2 3 3 2 5" xfId="2252"/>
    <cellStyle name="Normal 2 2 3 3 2 5 2" xfId="6840"/>
    <cellStyle name="Normal 2 2 3 3 2 5 2 2" xfId="12999"/>
    <cellStyle name="Normal 2 2 3 3 2 5 2 2 2" xfId="25386"/>
    <cellStyle name="Normal 2 2 3 3 2 5 2 3" xfId="19266"/>
    <cellStyle name="Normal 2 2 3 3 2 5 3" xfId="9768"/>
    <cellStyle name="Normal 2 2 3 3 2 5 3 2" xfId="22171"/>
    <cellStyle name="Normal 2 2 3 3 2 5 4" xfId="15662"/>
    <cellStyle name="Normal 2 2 3 3 2 6" xfId="5459"/>
    <cellStyle name="Normal 2 2 3 3 2 6 2" xfId="11858"/>
    <cellStyle name="Normal 2 2 3 3 2 6 2 2" xfId="24246"/>
    <cellStyle name="Normal 2 2 3 3 2 6 3" xfId="17891"/>
    <cellStyle name="Normal 2 2 3 3 2 7" xfId="8381"/>
    <cellStyle name="Normal 2 2 3 3 2 7 2" xfId="20797"/>
    <cellStyle name="Normal 2 2 3 3 2 8" xfId="14006"/>
    <cellStyle name="Normal 2 2 3 3 2 9" xfId="13648"/>
    <cellStyle name="Normal 2 2 3 3 2_Alumina Prices" xfId="2256"/>
    <cellStyle name="Normal 2 2 3 3 3" xfId="345"/>
    <cellStyle name="Normal 2 2 3 3 3 2" xfId="719"/>
    <cellStyle name="Normal 2 2 3 3 3 2 2" xfId="4105"/>
    <cellStyle name="Normal 2 2 3 3 3 2 2 2" xfId="7169"/>
    <cellStyle name="Normal 2 2 3 3 3 2 2 2 2" xfId="13327"/>
    <cellStyle name="Normal 2 2 3 3 3 2 2 2 2 2" xfId="25714"/>
    <cellStyle name="Normal 2 2 3 3 3 2 2 2 3" xfId="19594"/>
    <cellStyle name="Normal 2 2 3 3 3 2 2 3" xfId="10096"/>
    <cellStyle name="Normal 2 2 3 3 3 2 2 3 2" xfId="22499"/>
    <cellStyle name="Normal 2 2 3 3 3 2 2 4" xfId="16676"/>
    <cellStyle name="Normal 2 2 3 3 3 2 3" xfId="6480"/>
    <cellStyle name="Normal 2 2 3 3 3 2 3 2" xfId="12639"/>
    <cellStyle name="Normal 2 2 3 3 3 2 3 2 2" xfId="25026"/>
    <cellStyle name="Normal 2 2 3 3 3 2 3 3" xfId="18906"/>
    <cellStyle name="Normal 2 2 3 3 3 2 4" xfId="9408"/>
    <cellStyle name="Normal 2 2 3 3 3 2 4 2" xfId="21811"/>
    <cellStyle name="Normal 2 2 3 3 3 2 5" xfId="14449"/>
    <cellStyle name="Normal 2 2 3 3 3 3" xfId="2257"/>
    <cellStyle name="Normal 2 2 3 3 3 3 2" xfId="6842"/>
    <cellStyle name="Normal 2 2 3 3 3 3 2 2" xfId="13001"/>
    <cellStyle name="Normal 2 2 3 3 3 3 2 2 2" xfId="25388"/>
    <cellStyle name="Normal 2 2 3 3 3 3 2 3" xfId="19268"/>
    <cellStyle name="Normal 2 2 3 3 3 3 3" xfId="9770"/>
    <cellStyle name="Normal 2 2 3 3 3 3 3 2" xfId="22173"/>
    <cellStyle name="Normal 2 2 3 3 3 3 4" xfId="15666"/>
    <cellStyle name="Normal 2 2 3 3 3 4" xfId="5463"/>
    <cellStyle name="Normal 2 2 3 3 3 4 2" xfId="11860"/>
    <cellStyle name="Normal 2 2 3 3 3 4 2 2" xfId="24248"/>
    <cellStyle name="Normal 2 2 3 3 3 4 3" xfId="17895"/>
    <cellStyle name="Normal 2 2 3 3 3 5" xfId="8385"/>
    <cellStyle name="Normal 2 2 3 3 3 5 2" xfId="20801"/>
    <cellStyle name="Normal 2 2 3 3 3 6" xfId="14094"/>
    <cellStyle name="Normal 2 2 3 3 3 7" xfId="13738"/>
    <cellStyle name="Normal 2 2 3 3 3_LNG &amp; LPG rework" xfId="30473"/>
    <cellStyle name="Normal 2 2 3 3 4" xfId="433"/>
    <cellStyle name="Normal 2 2 3 3 4 2" xfId="807"/>
    <cellStyle name="Normal 2 2 3 3 4 2 2" xfId="4191"/>
    <cellStyle name="Normal 2 2 3 3 4 2 2 2" xfId="7251"/>
    <cellStyle name="Normal 2 2 3 3 4 2 2 2 2" xfId="13409"/>
    <cellStyle name="Normal 2 2 3 3 4 2 2 2 2 2" xfId="25796"/>
    <cellStyle name="Normal 2 2 3 3 4 2 2 2 3" xfId="19676"/>
    <cellStyle name="Normal 2 2 3 3 4 2 2 3" xfId="10178"/>
    <cellStyle name="Normal 2 2 3 3 4 2 2 3 2" xfId="22581"/>
    <cellStyle name="Normal 2 2 3 3 4 2 2 4" xfId="16762"/>
    <cellStyle name="Normal 2 2 3 3 4 2 3" xfId="6566"/>
    <cellStyle name="Normal 2 2 3 3 4 2 3 2" xfId="12725"/>
    <cellStyle name="Normal 2 2 3 3 4 2 3 2 2" xfId="25112"/>
    <cellStyle name="Normal 2 2 3 3 4 2 3 3" xfId="18992"/>
    <cellStyle name="Normal 2 2 3 3 4 2 4" xfId="9494"/>
    <cellStyle name="Normal 2 2 3 3 4 2 4 2" xfId="21897"/>
    <cellStyle name="Normal 2 2 3 3 4 2 5" xfId="14537"/>
    <cellStyle name="Normal 2 2 3 3 4 3" xfId="2258"/>
    <cellStyle name="Normal 2 2 3 3 4 3 2" xfId="6843"/>
    <cellStyle name="Normal 2 2 3 3 4 3 2 2" xfId="13002"/>
    <cellStyle name="Normal 2 2 3 3 4 3 2 2 2" xfId="25389"/>
    <cellStyle name="Normal 2 2 3 3 4 3 2 3" xfId="19269"/>
    <cellStyle name="Normal 2 2 3 3 4 3 3" xfId="9771"/>
    <cellStyle name="Normal 2 2 3 3 4 3 3 2" xfId="22174"/>
    <cellStyle name="Normal 2 2 3 3 4 3 4" xfId="15667"/>
    <cellStyle name="Normal 2 2 3 3 4 4" xfId="5464"/>
    <cellStyle name="Normal 2 2 3 3 4 4 2" xfId="11861"/>
    <cellStyle name="Normal 2 2 3 3 4 4 2 2" xfId="24249"/>
    <cellStyle name="Normal 2 2 3 3 4 4 3" xfId="17896"/>
    <cellStyle name="Normal 2 2 3 3 4 5" xfId="8386"/>
    <cellStyle name="Normal 2 2 3 3 4 5 2" xfId="20802"/>
    <cellStyle name="Normal 2 2 3 3 4 6" xfId="14182"/>
    <cellStyle name="Normal 2 2 3 3 4_LNG &amp; LPG rework" xfId="30474"/>
    <cellStyle name="Normal 2 2 3 3 5" xfId="542"/>
    <cellStyle name="Normal 2 2 3 3 5 2" xfId="2259"/>
    <cellStyle name="Normal 2 2 3 3 5 2 2" xfId="6844"/>
    <cellStyle name="Normal 2 2 3 3 5 2 2 2" xfId="13003"/>
    <cellStyle name="Normal 2 2 3 3 5 2 2 2 2" xfId="25390"/>
    <cellStyle name="Normal 2 2 3 3 5 2 2 3" xfId="19270"/>
    <cellStyle name="Normal 2 2 3 3 5 2 3" xfId="9772"/>
    <cellStyle name="Normal 2 2 3 3 5 2 3 2" xfId="22175"/>
    <cellStyle name="Normal 2 2 3 3 5 2 4" xfId="15668"/>
    <cellStyle name="Normal 2 2 3 3 5 3" xfId="5465"/>
    <cellStyle name="Normal 2 2 3 3 5 3 2" xfId="10938"/>
    <cellStyle name="Normal 2 2 3 3 5 3 2 2" xfId="23339"/>
    <cellStyle name="Normal 2 2 3 3 5 3 3" xfId="17897"/>
    <cellStyle name="Normal 2 2 3 3 5 4" xfId="8387"/>
    <cellStyle name="Normal 2 2 3 3 5 4 2" xfId="20803"/>
    <cellStyle name="Normal 2 2 3 3 5 5" xfId="14273"/>
    <cellStyle name="Normal 2 2 3 3 5_LNG &amp; LPG rework" xfId="30475"/>
    <cellStyle name="Normal 2 2 3 3 6" xfId="2260"/>
    <cellStyle name="Normal 2 2 3 3 6 2" xfId="5466"/>
    <cellStyle name="Normal 2 2 3 3 6 2 2" xfId="11862"/>
    <cellStyle name="Normal 2 2 3 3 6 2 2 2" xfId="24250"/>
    <cellStyle name="Normal 2 2 3 3 6 2 3" xfId="17898"/>
    <cellStyle name="Normal 2 2 3 3 6 3" xfId="8388"/>
    <cellStyle name="Normal 2 2 3 3 6 3 2" xfId="20804"/>
    <cellStyle name="Normal 2 2 3 3 6 4" xfId="15669"/>
    <cellStyle name="Normal 2 2 3 3 7" xfId="2261"/>
    <cellStyle name="Normal 2 2 3 3 7 2" xfId="5467"/>
    <cellStyle name="Normal 2 2 3 3 7 2 2" xfId="11863"/>
    <cellStyle name="Normal 2 2 3 3 7 2 2 2" xfId="24251"/>
    <cellStyle name="Normal 2 2 3 3 7 2 3" xfId="17899"/>
    <cellStyle name="Normal 2 2 3 3 7 3" xfId="8389"/>
    <cellStyle name="Normal 2 2 3 3 7 3 2" xfId="20805"/>
    <cellStyle name="Normal 2 2 3 3 7 4" xfId="15670"/>
    <cellStyle name="Normal 2 2 3 3 8" xfId="2262"/>
    <cellStyle name="Normal 2 2 3 3 8 2" xfId="5468"/>
    <cellStyle name="Normal 2 2 3 3 8 2 2" xfId="11864"/>
    <cellStyle name="Normal 2 2 3 3 8 2 2 2" xfId="24252"/>
    <cellStyle name="Normal 2 2 3 3 8 2 3" xfId="17900"/>
    <cellStyle name="Normal 2 2 3 3 8 3" xfId="8390"/>
    <cellStyle name="Normal 2 2 3 3 8 3 2" xfId="20806"/>
    <cellStyle name="Normal 2 2 3 3 8 4" xfId="15671"/>
    <cellStyle name="Normal 2 2 3 3 9" xfId="2251"/>
    <cellStyle name="Normal 2 2 3 3 9 2" xfId="6839"/>
    <cellStyle name="Normal 2 2 3 3 9 2 2" xfId="12998"/>
    <cellStyle name="Normal 2 2 3 3 9 2 2 2" xfId="25385"/>
    <cellStyle name="Normal 2 2 3 3 9 2 3" xfId="19265"/>
    <cellStyle name="Normal 2 2 3 3 9 3" xfId="9767"/>
    <cellStyle name="Normal 2 2 3 3 9 3 2" xfId="22170"/>
    <cellStyle name="Normal 2 2 3 3 9 4" xfId="15661"/>
    <cellStyle name="Normal 2 2 3 3_Alumina Prices" xfId="2263"/>
    <cellStyle name="Normal 2 2 3 4" xfId="211"/>
    <cellStyle name="Normal 2 2 3 4 2" xfId="587"/>
    <cellStyle name="Normal 2 2 3 4 2 2" xfId="2265"/>
    <cellStyle name="Normal 2 2 3 4 2 2 2" xfId="6846"/>
    <cellStyle name="Normal 2 2 3 4 2 2 2 2" xfId="13005"/>
    <cellStyle name="Normal 2 2 3 4 2 2 2 2 2" xfId="25392"/>
    <cellStyle name="Normal 2 2 3 4 2 2 2 3" xfId="19272"/>
    <cellStyle name="Normal 2 2 3 4 2 2 3" xfId="9774"/>
    <cellStyle name="Normal 2 2 3 4 2 2 3 2" xfId="22177"/>
    <cellStyle name="Normal 2 2 3 4 2 2 4" xfId="15673"/>
    <cellStyle name="Normal 2 2 3 4 2 3" xfId="5470"/>
    <cellStyle name="Normal 2 2 3 4 2 3 2" xfId="10624"/>
    <cellStyle name="Normal 2 2 3 4 2 3 2 2" xfId="23025"/>
    <cellStyle name="Normal 2 2 3 4 2 3 3" xfId="17902"/>
    <cellStyle name="Normal 2 2 3 4 2 4" xfId="8392"/>
    <cellStyle name="Normal 2 2 3 4 2 4 2" xfId="20808"/>
    <cellStyle name="Normal 2 2 3 4 2 5" xfId="14317"/>
    <cellStyle name="Normal 2 2 3 4 2 6" xfId="13782"/>
    <cellStyle name="Normal 2 2 3 4 2_LNG &amp; LPG rework" xfId="30476"/>
    <cellStyle name="Normal 2 2 3 4 3" xfId="2266"/>
    <cellStyle name="Normal 2 2 3 4 3 2" xfId="5471"/>
    <cellStyle name="Normal 2 2 3 4 3 2 2" xfId="10420"/>
    <cellStyle name="Normal 2 2 3 4 3 2 2 2" xfId="22821"/>
    <cellStyle name="Normal 2 2 3 4 3 2 3" xfId="17903"/>
    <cellStyle name="Normal 2 2 3 4 3 3" xfId="10811"/>
    <cellStyle name="Normal 2 2 3 4 3 3 2" xfId="23212"/>
    <cellStyle name="Normal 2 2 3 4 3 4" xfId="8393"/>
    <cellStyle name="Normal 2 2 3 4 3 4 2" xfId="20809"/>
    <cellStyle name="Normal 2 2 3 4 3 5" xfId="15674"/>
    <cellStyle name="Normal 2 2 3 4 3_LNG &amp; LPG rework" xfId="30477"/>
    <cellStyle name="Normal 2 2 3 4 4" xfId="2267"/>
    <cellStyle name="Normal 2 2 3 4 4 2" xfId="5472"/>
    <cellStyle name="Normal 2 2 3 4 4 2 2" xfId="11866"/>
    <cellStyle name="Normal 2 2 3 4 4 2 2 2" xfId="24254"/>
    <cellStyle name="Normal 2 2 3 4 4 2 3" xfId="17904"/>
    <cellStyle name="Normal 2 2 3 4 4 3" xfId="8394"/>
    <cellStyle name="Normal 2 2 3 4 4 3 2" xfId="20810"/>
    <cellStyle name="Normal 2 2 3 4 4 4" xfId="15675"/>
    <cellStyle name="Normal 2 2 3 4 5" xfId="2264"/>
    <cellStyle name="Normal 2 2 3 4 5 2" xfId="6845"/>
    <cellStyle name="Normal 2 2 3 4 5 2 2" xfId="13004"/>
    <cellStyle name="Normal 2 2 3 4 5 2 2 2" xfId="25391"/>
    <cellStyle name="Normal 2 2 3 4 5 2 3" xfId="19271"/>
    <cellStyle name="Normal 2 2 3 4 5 3" xfId="9773"/>
    <cellStyle name="Normal 2 2 3 4 5 3 2" xfId="22176"/>
    <cellStyle name="Normal 2 2 3 4 5 4" xfId="15672"/>
    <cellStyle name="Normal 2 2 3 4 6" xfId="5469"/>
    <cellStyle name="Normal 2 2 3 4 6 2" xfId="11865"/>
    <cellStyle name="Normal 2 2 3 4 6 2 2" xfId="24253"/>
    <cellStyle name="Normal 2 2 3 4 6 3" xfId="17901"/>
    <cellStyle name="Normal 2 2 3 4 7" xfId="8391"/>
    <cellStyle name="Normal 2 2 3 4 7 2" xfId="20807"/>
    <cellStyle name="Normal 2 2 3 4 8" xfId="13962"/>
    <cellStyle name="Normal 2 2 3 4 9" xfId="13604"/>
    <cellStyle name="Normal 2 2 3 4_Alumina Prices" xfId="2268"/>
    <cellStyle name="Normal 2 2 3 5" xfId="301"/>
    <cellStyle name="Normal 2 2 3 5 2" xfId="675"/>
    <cellStyle name="Normal 2 2 3 5 2 2" xfId="4062"/>
    <cellStyle name="Normal 2 2 3 5 2 2 2" xfId="7129"/>
    <cellStyle name="Normal 2 2 3 5 2 2 2 2" xfId="13287"/>
    <cellStyle name="Normal 2 2 3 5 2 2 2 2 2" xfId="25674"/>
    <cellStyle name="Normal 2 2 3 5 2 2 2 3" xfId="19554"/>
    <cellStyle name="Normal 2 2 3 5 2 2 3" xfId="10056"/>
    <cellStyle name="Normal 2 2 3 5 2 2 3 2" xfId="22459"/>
    <cellStyle name="Normal 2 2 3 5 2 2 4" xfId="16633"/>
    <cellStyle name="Normal 2 2 3 5 2 3" xfId="6437"/>
    <cellStyle name="Normal 2 2 3 5 2 3 2" xfId="12596"/>
    <cellStyle name="Normal 2 2 3 5 2 3 2 2" xfId="24983"/>
    <cellStyle name="Normal 2 2 3 5 2 3 3" xfId="18863"/>
    <cellStyle name="Normal 2 2 3 5 2 4" xfId="9365"/>
    <cellStyle name="Normal 2 2 3 5 2 4 2" xfId="21768"/>
    <cellStyle name="Normal 2 2 3 5 2 5" xfId="14405"/>
    <cellStyle name="Normal 2 2 3 5 3" xfId="2269"/>
    <cellStyle name="Normal 2 2 3 5 3 2" xfId="6847"/>
    <cellStyle name="Normal 2 2 3 5 3 2 2" xfId="13006"/>
    <cellStyle name="Normal 2 2 3 5 3 2 2 2" xfId="25393"/>
    <cellStyle name="Normal 2 2 3 5 3 2 3" xfId="19273"/>
    <cellStyle name="Normal 2 2 3 5 3 3" xfId="9775"/>
    <cellStyle name="Normal 2 2 3 5 3 3 2" xfId="22178"/>
    <cellStyle name="Normal 2 2 3 5 3 4" xfId="15676"/>
    <cellStyle name="Normal 2 2 3 5 4" xfId="5473"/>
    <cellStyle name="Normal 2 2 3 5 4 2" xfId="11867"/>
    <cellStyle name="Normal 2 2 3 5 4 2 2" xfId="24255"/>
    <cellStyle name="Normal 2 2 3 5 4 3" xfId="17905"/>
    <cellStyle name="Normal 2 2 3 5 5" xfId="8395"/>
    <cellStyle name="Normal 2 2 3 5 5 2" xfId="20811"/>
    <cellStyle name="Normal 2 2 3 5 6" xfId="14050"/>
    <cellStyle name="Normal 2 2 3 5 7" xfId="13694"/>
    <cellStyle name="Normal 2 2 3 5_LNG &amp; LPG rework" xfId="30478"/>
    <cellStyle name="Normal 2 2 3 6" xfId="389"/>
    <cellStyle name="Normal 2 2 3 6 2" xfId="763"/>
    <cellStyle name="Normal 2 2 3 6 2 2" xfId="4147"/>
    <cellStyle name="Normal 2 2 3 6 2 2 2" xfId="7207"/>
    <cellStyle name="Normal 2 2 3 6 2 2 2 2" xfId="13365"/>
    <cellStyle name="Normal 2 2 3 6 2 2 2 2 2" xfId="25752"/>
    <cellStyle name="Normal 2 2 3 6 2 2 2 3" xfId="19632"/>
    <cellStyle name="Normal 2 2 3 6 2 2 3" xfId="10134"/>
    <cellStyle name="Normal 2 2 3 6 2 2 3 2" xfId="22537"/>
    <cellStyle name="Normal 2 2 3 6 2 2 4" xfId="16718"/>
    <cellStyle name="Normal 2 2 3 6 2 3" xfId="6522"/>
    <cellStyle name="Normal 2 2 3 6 2 3 2" xfId="12681"/>
    <cellStyle name="Normal 2 2 3 6 2 3 2 2" xfId="25068"/>
    <cellStyle name="Normal 2 2 3 6 2 3 3" xfId="18948"/>
    <cellStyle name="Normal 2 2 3 6 2 4" xfId="9450"/>
    <cellStyle name="Normal 2 2 3 6 2 4 2" xfId="21853"/>
    <cellStyle name="Normal 2 2 3 6 2 5" xfId="14493"/>
    <cellStyle name="Normal 2 2 3 6 3" xfId="2270"/>
    <cellStyle name="Normal 2 2 3 6 3 2" xfId="6848"/>
    <cellStyle name="Normal 2 2 3 6 3 2 2" xfId="13007"/>
    <cellStyle name="Normal 2 2 3 6 3 2 2 2" xfId="25394"/>
    <cellStyle name="Normal 2 2 3 6 3 2 3" xfId="19274"/>
    <cellStyle name="Normal 2 2 3 6 3 3" xfId="9776"/>
    <cellStyle name="Normal 2 2 3 6 3 3 2" xfId="22179"/>
    <cellStyle name="Normal 2 2 3 6 3 4" xfId="15677"/>
    <cellStyle name="Normal 2 2 3 6 4" xfId="5474"/>
    <cellStyle name="Normal 2 2 3 6 4 2" xfId="11868"/>
    <cellStyle name="Normal 2 2 3 6 4 2 2" xfId="24256"/>
    <cellStyle name="Normal 2 2 3 6 4 3" xfId="17906"/>
    <cellStyle name="Normal 2 2 3 6 5" xfId="8396"/>
    <cellStyle name="Normal 2 2 3 6 5 2" xfId="20812"/>
    <cellStyle name="Normal 2 2 3 6 6" xfId="14138"/>
    <cellStyle name="Normal 2 2 3 6_LNG &amp; LPG rework" xfId="30479"/>
    <cellStyle name="Normal 2 2 3 7" xfId="498"/>
    <cellStyle name="Normal 2 2 3 7 2" xfId="2271"/>
    <cellStyle name="Normal 2 2 3 7 2 2" xfId="6849"/>
    <cellStyle name="Normal 2 2 3 7 2 2 2" xfId="13008"/>
    <cellStyle name="Normal 2 2 3 7 2 2 2 2" xfId="25395"/>
    <cellStyle name="Normal 2 2 3 7 2 2 3" xfId="19275"/>
    <cellStyle name="Normal 2 2 3 7 2 3" xfId="9777"/>
    <cellStyle name="Normal 2 2 3 7 2 3 2" xfId="22180"/>
    <cellStyle name="Normal 2 2 3 7 2 4" xfId="15678"/>
    <cellStyle name="Normal 2 2 3 7 3" xfId="5475"/>
    <cellStyle name="Normal 2 2 3 7 3 2" xfId="10894"/>
    <cellStyle name="Normal 2 2 3 7 3 2 2" xfId="23295"/>
    <cellStyle name="Normal 2 2 3 7 3 3" xfId="17907"/>
    <cellStyle name="Normal 2 2 3 7 4" xfId="8397"/>
    <cellStyle name="Normal 2 2 3 7 4 2" xfId="20813"/>
    <cellStyle name="Normal 2 2 3 7 5" xfId="14229"/>
    <cellStyle name="Normal 2 2 3 7_LNG &amp; LPG rework" xfId="30480"/>
    <cellStyle name="Normal 2 2 3 8" xfId="2272"/>
    <cellStyle name="Normal 2 2 3 8 2" xfId="5476"/>
    <cellStyle name="Normal 2 2 3 8 2 2" xfId="11869"/>
    <cellStyle name="Normal 2 2 3 8 2 2 2" xfId="24257"/>
    <cellStyle name="Normal 2 2 3 8 2 3" xfId="17908"/>
    <cellStyle name="Normal 2 2 3 8 3" xfId="8398"/>
    <cellStyle name="Normal 2 2 3 8 3 2" xfId="20814"/>
    <cellStyle name="Normal 2 2 3 8 4" xfId="15679"/>
    <cellStyle name="Normal 2 2 3 9" xfId="2273"/>
    <cellStyle name="Normal 2 2 3 9 2" xfId="5477"/>
    <cellStyle name="Normal 2 2 3 9 2 2" xfId="11870"/>
    <cellStyle name="Normal 2 2 3 9 2 2 2" xfId="24258"/>
    <cellStyle name="Normal 2 2 3 9 2 3" xfId="17909"/>
    <cellStyle name="Normal 2 2 3 9 3" xfId="8399"/>
    <cellStyle name="Normal 2 2 3 9 3 2" xfId="20815"/>
    <cellStyle name="Normal 2 2 3 9 4" xfId="15680"/>
    <cellStyle name="Normal 2 2 3_Alumina Prices" xfId="2274"/>
    <cellStyle name="Normal 2 2 4" xfId="129"/>
    <cellStyle name="Normal 2 2 4 10" xfId="2275"/>
    <cellStyle name="Normal 2 2 4 10 2" xfId="6850"/>
    <cellStyle name="Normal 2 2 4 10 2 2" xfId="13009"/>
    <cellStyle name="Normal 2 2 4 10 2 2 2" xfId="25396"/>
    <cellStyle name="Normal 2 2 4 10 2 3" xfId="19276"/>
    <cellStyle name="Normal 2 2 4 10 3" xfId="9778"/>
    <cellStyle name="Normal 2 2 4 10 3 2" xfId="22181"/>
    <cellStyle name="Normal 2 2 4 10 4" xfId="15681"/>
    <cellStyle name="Normal 2 2 4 11" xfId="5478"/>
    <cellStyle name="Normal 2 2 4 11 2" xfId="11871"/>
    <cellStyle name="Normal 2 2 4 11 2 2" xfId="24259"/>
    <cellStyle name="Normal 2 2 4 11 3" xfId="17910"/>
    <cellStyle name="Normal 2 2 4 12" xfId="8400"/>
    <cellStyle name="Normal 2 2 4 12 2" xfId="20816"/>
    <cellStyle name="Normal 2 2 4 13" xfId="13882"/>
    <cellStyle name="Normal 2 2 4 14" xfId="13525"/>
    <cellStyle name="Normal 2 2 4 2" xfId="173"/>
    <cellStyle name="Normal 2 2 4 2 10" xfId="5479"/>
    <cellStyle name="Normal 2 2 4 2 10 2" xfId="11872"/>
    <cellStyle name="Normal 2 2 4 2 10 2 2" xfId="24260"/>
    <cellStyle name="Normal 2 2 4 2 10 3" xfId="17911"/>
    <cellStyle name="Normal 2 2 4 2 11" xfId="8401"/>
    <cellStyle name="Normal 2 2 4 2 11 2" xfId="20817"/>
    <cellStyle name="Normal 2 2 4 2 12" xfId="13926"/>
    <cellStyle name="Normal 2 2 4 2 13" xfId="13569"/>
    <cellStyle name="Normal 2 2 4 2 2" xfId="264"/>
    <cellStyle name="Normal 2 2 4 2 2 2" xfId="640"/>
    <cellStyle name="Normal 2 2 4 2 2 2 2" xfId="2278"/>
    <cellStyle name="Normal 2 2 4 2 2 2 2 2" xfId="6853"/>
    <cellStyle name="Normal 2 2 4 2 2 2 2 2 2" xfId="13012"/>
    <cellStyle name="Normal 2 2 4 2 2 2 2 2 2 2" xfId="25399"/>
    <cellStyle name="Normal 2 2 4 2 2 2 2 2 3" xfId="19279"/>
    <cellStyle name="Normal 2 2 4 2 2 2 2 3" xfId="9781"/>
    <cellStyle name="Normal 2 2 4 2 2 2 2 3 2" xfId="22184"/>
    <cellStyle name="Normal 2 2 4 2 2 2 2 4" xfId="15684"/>
    <cellStyle name="Normal 2 2 4 2 2 2 3" xfId="5481"/>
    <cellStyle name="Normal 2 2 4 2 2 2 3 2" xfId="10625"/>
    <cellStyle name="Normal 2 2 4 2 2 2 3 2 2" xfId="23026"/>
    <cellStyle name="Normal 2 2 4 2 2 2 3 3" xfId="17913"/>
    <cellStyle name="Normal 2 2 4 2 2 2 4" xfId="8403"/>
    <cellStyle name="Normal 2 2 4 2 2 2 4 2" xfId="20819"/>
    <cellStyle name="Normal 2 2 4 2 2 2 5" xfId="14370"/>
    <cellStyle name="Normal 2 2 4 2 2 2 6" xfId="13835"/>
    <cellStyle name="Normal 2 2 4 2 2 2_LNG &amp; LPG rework" xfId="30481"/>
    <cellStyle name="Normal 2 2 4 2 2 3" xfId="2279"/>
    <cellStyle name="Normal 2 2 4 2 2 3 2" xfId="5482"/>
    <cellStyle name="Normal 2 2 4 2 2 3 2 2" xfId="10421"/>
    <cellStyle name="Normal 2 2 4 2 2 3 2 2 2" xfId="22822"/>
    <cellStyle name="Normal 2 2 4 2 2 3 2 3" xfId="17914"/>
    <cellStyle name="Normal 2 2 4 2 2 3 3" xfId="10812"/>
    <cellStyle name="Normal 2 2 4 2 2 3 3 2" xfId="23213"/>
    <cellStyle name="Normal 2 2 4 2 2 3 4" xfId="8404"/>
    <cellStyle name="Normal 2 2 4 2 2 3 4 2" xfId="20820"/>
    <cellStyle name="Normal 2 2 4 2 2 3 5" xfId="15685"/>
    <cellStyle name="Normal 2 2 4 2 2 3_LNG &amp; LPG rework" xfId="30482"/>
    <cellStyle name="Normal 2 2 4 2 2 4" xfId="2280"/>
    <cellStyle name="Normal 2 2 4 2 2 4 2" xfId="5483"/>
    <cellStyle name="Normal 2 2 4 2 2 4 2 2" xfId="11874"/>
    <cellStyle name="Normal 2 2 4 2 2 4 2 2 2" xfId="24262"/>
    <cellStyle name="Normal 2 2 4 2 2 4 2 3" xfId="17915"/>
    <cellStyle name="Normal 2 2 4 2 2 4 3" xfId="8405"/>
    <cellStyle name="Normal 2 2 4 2 2 4 3 2" xfId="20821"/>
    <cellStyle name="Normal 2 2 4 2 2 4 4" xfId="15686"/>
    <cellStyle name="Normal 2 2 4 2 2 5" xfId="2277"/>
    <cellStyle name="Normal 2 2 4 2 2 5 2" xfId="6852"/>
    <cellStyle name="Normal 2 2 4 2 2 5 2 2" xfId="13011"/>
    <cellStyle name="Normal 2 2 4 2 2 5 2 2 2" xfId="25398"/>
    <cellStyle name="Normal 2 2 4 2 2 5 2 3" xfId="19278"/>
    <cellStyle name="Normal 2 2 4 2 2 5 3" xfId="9780"/>
    <cellStyle name="Normal 2 2 4 2 2 5 3 2" xfId="22183"/>
    <cellStyle name="Normal 2 2 4 2 2 5 4" xfId="15683"/>
    <cellStyle name="Normal 2 2 4 2 2 6" xfId="5480"/>
    <cellStyle name="Normal 2 2 4 2 2 6 2" xfId="11873"/>
    <cellStyle name="Normal 2 2 4 2 2 6 2 2" xfId="24261"/>
    <cellStyle name="Normal 2 2 4 2 2 6 3" xfId="17912"/>
    <cellStyle name="Normal 2 2 4 2 2 7" xfId="8402"/>
    <cellStyle name="Normal 2 2 4 2 2 7 2" xfId="20818"/>
    <cellStyle name="Normal 2 2 4 2 2 8" xfId="14015"/>
    <cellStyle name="Normal 2 2 4 2 2 9" xfId="13657"/>
    <cellStyle name="Normal 2 2 4 2 2_Alumina Prices" xfId="2281"/>
    <cellStyle name="Normal 2 2 4 2 3" xfId="354"/>
    <cellStyle name="Normal 2 2 4 2 3 2" xfId="728"/>
    <cellStyle name="Normal 2 2 4 2 3 2 2" xfId="4114"/>
    <cellStyle name="Normal 2 2 4 2 3 2 2 2" xfId="7178"/>
    <cellStyle name="Normal 2 2 4 2 3 2 2 2 2" xfId="13336"/>
    <cellStyle name="Normal 2 2 4 2 3 2 2 2 2 2" xfId="25723"/>
    <cellStyle name="Normal 2 2 4 2 3 2 2 2 3" xfId="19603"/>
    <cellStyle name="Normal 2 2 4 2 3 2 2 3" xfId="10105"/>
    <cellStyle name="Normal 2 2 4 2 3 2 2 3 2" xfId="22508"/>
    <cellStyle name="Normal 2 2 4 2 3 2 2 4" xfId="16685"/>
    <cellStyle name="Normal 2 2 4 2 3 2 3" xfId="6489"/>
    <cellStyle name="Normal 2 2 4 2 3 2 3 2" xfId="12648"/>
    <cellStyle name="Normal 2 2 4 2 3 2 3 2 2" xfId="25035"/>
    <cellStyle name="Normal 2 2 4 2 3 2 3 3" xfId="18915"/>
    <cellStyle name="Normal 2 2 4 2 3 2 4" xfId="9417"/>
    <cellStyle name="Normal 2 2 4 2 3 2 4 2" xfId="21820"/>
    <cellStyle name="Normal 2 2 4 2 3 2 5" xfId="14458"/>
    <cellStyle name="Normal 2 2 4 2 3 3" xfId="2282"/>
    <cellStyle name="Normal 2 2 4 2 3 3 2" xfId="6854"/>
    <cellStyle name="Normal 2 2 4 2 3 3 2 2" xfId="13013"/>
    <cellStyle name="Normal 2 2 4 2 3 3 2 2 2" xfId="25400"/>
    <cellStyle name="Normal 2 2 4 2 3 3 2 3" xfId="19280"/>
    <cellStyle name="Normal 2 2 4 2 3 3 3" xfId="9782"/>
    <cellStyle name="Normal 2 2 4 2 3 3 3 2" xfId="22185"/>
    <cellStyle name="Normal 2 2 4 2 3 3 4" xfId="15687"/>
    <cellStyle name="Normal 2 2 4 2 3 4" xfId="5484"/>
    <cellStyle name="Normal 2 2 4 2 3 4 2" xfId="11875"/>
    <cellStyle name="Normal 2 2 4 2 3 4 2 2" xfId="24263"/>
    <cellStyle name="Normal 2 2 4 2 3 4 3" xfId="17916"/>
    <cellStyle name="Normal 2 2 4 2 3 5" xfId="8406"/>
    <cellStyle name="Normal 2 2 4 2 3 5 2" xfId="20822"/>
    <cellStyle name="Normal 2 2 4 2 3 6" xfId="14103"/>
    <cellStyle name="Normal 2 2 4 2 3 7" xfId="13747"/>
    <cellStyle name="Normal 2 2 4 2 3_LNG &amp; LPG rework" xfId="30483"/>
    <cellStyle name="Normal 2 2 4 2 4" xfId="442"/>
    <cellStyle name="Normal 2 2 4 2 4 2" xfId="816"/>
    <cellStyle name="Normal 2 2 4 2 4 2 2" xfId="4200"/>
    <cellStyle name="Normal 2 2 4 2 4 2 2 2" xfId="7260"/>
    <cellStyle name="Normal 2 2 4 2 4 2 2 2 2" xfId="13418"/>
    <cellStyle name="Normal 2 2 4 2 4 2 2 2 2 2" xfId="25805"/>
    <cellStyle name="Normal 2 2 4 2 4 2 2 2 3" xfId="19685"/>
    <cellStyle name="Normal 2 2 4 2 4 2 2 3" xfId="10187"/>
    <cellStyle name="Normal 2 2 4 2 4 2 2 3 2" xfId="22590"/>
    <cellStyle name="Normal 2 2 4 2 4 2 2 4" xfId="16771"/>
    <cellStyle name="Normal 2 2 4 2 4 2 3" xfId="6575"/>
    <cellStyle name="Normal 2 2 4 2 4 2 3 2" xfId="12734"/>
    <cellStyle name="Normal 2 2 4 2 4 2 3 2 2" xfId="25121"/>
    <cellStyle name="Normal 2 2 4 2 4 2 3 3" xfId="19001"/>
    <cellStyle name="Normal 2 2 4 2 4 2 4" xfId="9503"/>
    <cellStyle name="Normal 2 2 4 2 4 2 4 2" xfId="21906"/>
    <cellStyle name="Normal 2 2 4 2 4 2 5" xfId="14546"/>
    <cellStyle name="Normal 2 2 4 2 4 3" xfId="2283"/>
    <cellStyle name="Normal 2 2 4 2 4 3 2" xfId="6855"/>
    <cellStyle name="Normal 2 2 4 2 4 3 2 2" xfId="13014"/>
    <cellStyle name="Normal 2 2 4 2 4 3 2 2 2" xfId="25401"/>
    <cellStyle name="Normal 2 2 4 2 4 3 2 3" xfId="19281"/>
    <cellStyle name="Normal 2 2 4 2 4 3 3" xfId="9783"/>
    <cellStyle name="Normal 2 2 4 2 4 3 3 2" xfId="22186"/>
    <cellStyle name="Normal 2 2 4 2 4 3 4" xfId="15688"/>
    <cellStyle name="Normal 2 2 4 2 4 4" xfId="5485"/>
    <cellStyle name="Normal 2 2 4 2 4 4 2" xfId="11876"/>
    <cellStyle name="Normal 2 2 4 2 4 4 2 2" xfId="24264"/>
    <cellStyle name="Normal 2 2 4 2 4 4 3" xfId="17917"/>
    <cellStyle name="Normal 2 2 4 2 4 5" xfId="8407"/>
    <cellStyle name="Normal 2 2 4 2 4 5 2" xfId="20823"/>
    <cellStyle name="Normal 2 2 4 2 4 6" xfId="14191"/>
    <cellStyle name="Normal 2 2 4 2 4_LNG &amp; LPG rework" xfId="30484"/>
    <cellStyle name="Normal 2 2 4 2 5" xfId="551"/>
    <cellStyle name="Normal 2 2 4 2 5 2" xfId="2284"/>
    <cellStyle name="Normal 2 2 4 2 5 2 2" xfId="6856"/>
    <cellStyle name="Normal 2 2 4 2 5 2 2 2" xfId="13015"/>
    <cellStyle name="Normal 2 2 4 2 5 2 2 2 2" xfId="25402"/>
    <cellStyle name="Normal 2 2 4 2 5 2 2 3" xfId="19282"/>
    <cellStyle name="Normal 2 2 4 2 5 2 3" xfId="9784"/>
    <cellStyle name="Normal 2 2 4 2 5 2 3 2" xfId="22187"/>
    <cellStyle name="Normal 2 2 4 2 5 2 4" xfId="15689"/>
    <cellStyle name="Normal 2 2 4 2 5 3" xfId="5486"/>
    <cellStyle name="Normal 2 2 4 2 5 3 2" xfId="10947"/>
    <cellStyle name="Normal 2 2 4 2 5 3 2 2" xfId="23348"/>
    <cellStyle name="Normal 2 2 4 2 5 3 3" xfId="17918"/>
    <cellStyle name="Normal 2 2 4 2 5 4" xfId="8408"/>
    <cellStyle name="Normal 2 2 4 2 5 4 2" xfId="20824"/>
    <cellStyle name="Normal 2 2 4 2 5 5" xfId="14282"/>
    <cellStyle name="Normal 2 2 4 2 5_LNG &amp; LPG rework" xfId="30485"/>
    <cellStyle name="Normal 2 2 4 2 6" xfId="2285"/>
    <cellStyle name="Normal 2 2 4 2 6 2" xfId="5487"/>
    <cellStyle name="Normal 2 2 4 2 6 2 2" xfId="11877"/>
    <cellStyle name="Normal 2 2 4 2 6 2 2 2" xfId="24265"/>
    <cellStyle name="Normal 2 2 4 2 6 2 3" xfId="17919"/>
    <cellStyle name="Normal 2 2 4 2 6 3" xfId="8409"/>
    <cellStyle name="Normal 2 2 4 2 6 3 2" xfId="20825"/>
    <cellStyle name="Normal 2 2 4 2 6 4" xfId="15690"/>
    <cellStyle name="Normal 2 2 4 2 7" xfId="2286"/>
    <cellStyle name="Normal 2 2 4 2 7 2" xfId="5488"/>
    <cellStyle name="Normal 2 2 4 2 7 2 2" xfId="11878"/>
    <cellStyle name="Normal 2 2 4 2 7 2 2 2" xfId="24266"/>
    <cellStyle name="Normal 2 2 4 2 7 2 3" xfId="17920"/>
    <cellStyle name="Normal 2 2 4 2 7 3" xfId="8410"/>
    <cellStyle name="Normal 2 2 4 2 7 3 2" xfId="20826"/>
    <cellStyle name="Normal 2 2 4 2 7 4" xfId="15691"/>
    <cellStyle name="Normal 2 2 4 2 8" xfId="2287"/>
    <cellStyle name="Normal 2 2 4 2 8 2" xfId="5489"/>
    <cellStyle name="Normal 2 2 4 2 8 2 2" xfId="11879"/>
    <cellStyle name="Normal 2 2 4 2 8 2 2 2" xfId="24267"/>
    <cellStyle name="Normal 2 2 4 2 8 2 3" xfId="17921"/>
    <cellStyle name="Normal 2 2 4 2 8 3" xfId="8411"/>
    <cellStyle name="Normal 2 2 4 2 8 3 2" xfId="20827"/>
    <cellStyle name="Normal 2 2 4 2 8 4" xfId="15692"/>
    <cellStyle name="Normal 2 2 4 2 9" xfId="2276"/>
    <cellStyle name="Normal 2 2 4 2 9 2" xfId="6851"/>
    <cellStyle name="Normal 2 2 4 2 9 2 2" xfId="13010"/>
    <cellStyle name="Normal 2 2 4 2 9 2 2 2" xfId="25397"/>
    <cellStyle name="Normal 2 2 4 2 9 2 3" xfId="19277"/>
    <cellStyle name="Normal 2 2 4 2 9 3" xfId="9779"/>
    <cellStyle name="Normal 2 2 4 2 9 3 2" xfId="22182"/>
    <cellStyle name="Normal 2 2 4 2 9 4" xfId="15682"/>
    <cellStyle name="Normal 2 2 4 2_Alumina Prices" xfId="2288"/>
    <cellStyle name="Normal 2 2 4 3" xfId="220"/>
    <cellStyle name="Normal 2 2 4 3 2" xfId="596"/>
    <cellStyle name="Normal 2 2 4 3 2 2" xfId="2290"/>
    <cellStyle name="Normal 2 2 4 3 2 2 2" xfId="6858"/>
    <cellStyle name="Normal 2 2 4 3 2 2 2 2" xfId="13017"/>
    <cellStyle name="Normal 2 2 4 3 2 2 2 2 2" xfId="25404"/>
    <cellStyle name="Normal 2 2 4 3 2 2 2 3" xfId="19284"/>
    <cellStyle name="Normal 2 2 4 3 2 2 3" xfId="9786"/>
    <cellStyle name="Normal 2 2 4 3 2 2 3 2" xfId="22189"/>
    <cellStyle name="Normal 2 2 4 3 2 2 4" xfId="15694"/>
    <cellStyle name="Normal 2 2 4 3 2 3" xfId="5491"/>
    <cellStyle name="Normal 2 2 4 3 2 3 2" xfId="10626"/>
    <cellStyle name="Normal 2 2 4 3 2 3 2 2" xfId="23027"/>
    <cellStyle name="Normal 2 2 4 3 2 3 3" xfId="17923"/>
    <cellStyle name="Normal 2 2 4 3 2 4" xfId="8413"/>
    <cellStyle name="Normal 2 2 4 3 2 4 2" xfId="20829"/>
    <cellStyle name="Normal 2 2 4 3 2 5" xfId="14326"/>
    <cellStyle name="Normal 2 2 4 3 2 6" xfId="13791"/>
    <cellStyle name="Normal 2 2 4 3 2_LNG &amp; LPG rework" xfId="30486"/>
    <cellStyle name="Normal 2 2 4 3 3" xfId="2291"/>
    <cellStyle name="Normal 2 2 4 3 3 2" xfId="5492"/>
    <cellStyle name="Normal 2 2 4 3 3 2 2" xfId="10422"/>
    <cellStyle name="Normal 2 2 4 3 3 2 2 2" xfId="22823"/>
    <cellStyle name="Normal 2 2 4 3 3 2 3" xfId="17924"/>
    <cellStyle name="Normal 2 2 4 3 3 3" xfId="10813"/>
    <cellStyle name="Normal 2 2 4 3 3 3 2" xfId="23214"/>
    <cellStyle name="Normal 2 2 4 3 3 4" xfId="8414"/>
    <cellStyle name="Normal 2 2 4 3 3 4 2" xfId="20830"/>
    <cellStyle name="Normal 2 2 4 3 3 5" xfId="15695"/>
    <cellStyle name="Normal 2 2 4 3 3_LNG &amp; LPG rework" xfId="30487"/>
    <cellStyle name="Normal 2 2 4 3 4" xfId="2292"/>
    <cellStyle name="Normal 2 2 4 3 4 2" xfId="5493"/>
    <cellStyle name="Normal 2 2 4 3 4 2 2" xfId="11881"/>
    <cellStyle name="Normal 2 2 4 3 4 2 2 2" xfId="24269"/>
    <cellStyle name="Normal 2 2 4 3 4 2 3" xfId="17925"/>
    <cellStyle name="Normal 2 2 4 3 4 3" xfId="8415"/>
    <cellStyle name="Normal 2 2 4 3 4 3 2" xfId="20831"/>
    <cellStyle name="Normal 2 2 4 3 4 4" xfId="15696"/>
    <cellStyle name="Normal 2 2 4 3 5" xfId="2289"/>
    <cellStyle name="Normal 2 2 4 3 5 2" xfId="6857"/>
    <cellStyle name="Normal 2 2 4 3 5 2 2" xfId="13016"/>
    <cellStyle name="Normal 2 2 4 3 5 2 2 2" xfId="25403"/>
    <cellStyle name="Normal 2 2 4 3 5 2 3" xfId="19283"/>
    <cellStyle name="Normal 2 2 4 3 5 3" xfId="9785"/>
    <cellStyle name="Normal 2 2 4 3 5 3 2" xfId="22188"/>
    <cellStyle name="Normal 2 2 4 3 5 4" xfId="15693"/>
    <cellStyle name="Normal 2 2 4 3 6" xfId="5490"/>
    <cellStyle name="Normal 2 2 4 3 6 2" xfId="11880"/>
    <cellStyle name="Normal 2 2 4 3 6 2 2" xfId="24268"/>
    <cellStyle name="Normal 2 2 4 3 6 3" xfId="17922"/>
    <cellStyle name="Normal 2 2 4 3 7" xfId="8412"/>
    <cellStyle name="Normal 2 2 4 3 7 2" xfId="20828"/>
    <cellStyle name="Normal 2 2 4 3 8" xfId="13971"/>
    <cellStyle name="Normal 2 2 4 3 9" xfId="13613"/>
    <cellStyle name="Normal 2 2 4 3_Alumina Prices" xfId="2293"/>
    <cellStyle name="Normal 2 2 4 4" xfId="310"/>
    <cellStyle name="Normal 2 2 4 4 2" xfId="684"/>
    <cellStyle name="Normal 2 2 4 4 2 2" xfId="4070"/>
    <cellStyle name="Normal 2 2 4 4 2 2 2" xfId="7136"/>
    <cellStyle name="Normal 2 2 4 4 2 2 2 2" xfId="13294"/>
    <cellStyle name="Normal 2 2 4 4 2 2 2 2 2" xfId="25681"/>
    <cellStyle name="Normal 2 2 4 4 2 2 2 3" xfId="19561"/>
    <cellStyle name="Normal 2 2 4 4 2 2 3" xfId="10063"/>
    <cellStyle name="Normal 2 2 4 4 2 2 3 2" xfId="22466"/>
    <cellStyle name="Normal 2 2 4 4 2 2 4" xfId="16641"/>
    <cellStyle name="Normal 2 2 4 4 2 3" xfId="6445"/>
    <cellStyle name="Normal 2 2 4 4 2 3 2" xfId="12604"/>
    <cellStyle name="Normal 2 2 4 4 2 3 2 2" xfId="24991"/>
    <cellStyle name="Normal 2 2 4 4 2 3 3" xfId="18871"/>
    <cellStyle name="Normal 2 2 4 4 2 4" xfId="9373"/>
    <cellStyle name="Normal 2 2 4 4 2 4 2" xfId="21776"/>
    <cellStyle name="Normal 2 2 4 4 2 5" xfId="14414"/>
    <cellStyle name="Normal 2 2 4 4 3" xfId="2294"/>
    <cellStyle name="Normal 2 2 4 4 3 2" xfId="6859"/>
    <cellStyle name="Normal 2 2 4 4 3 2 2" xfId="13018"/>
    <cellStyle name="Normal 2 2 4 4 3 2 2 2" xfId="25405"/>
    <cellStyle name="Normal 2 2 4 4 3 2 3" xfId="19285"/>
    <cellStyle name="Normal 2 2 4 4 3 3" xfId="9787"/>
    <cellStyle name="Normal 2 2 4 4 3 3 2" xfId="22190"/>
    <cellStyle name="Normal 2 2 4 4 3 4" xfId="15697"/>
    <cellStyle name="Normal 2 2 4 4 4" xfId="5494"/>
    <cellStyle name="Normal 2 2 4 4 4 2" xfId="11882"/>
    <cellStyle name="Normal 2 2 4 4 4 2 2" xfId="24270"/>
    <cellStyle name="Normal 2 2 4 4 4 3" xfId="17926"/>
    <cellStyle name="Normal 2 2 4 4 5" xfId="8416"/>
    <cellStyle name="Normal 2 2 4 4 5 2" xfId="20832"/>
    <cellStyle name="Normal 2 2 4 4 6" xfId="14059"/>
    <cellStyle name="Normal 2 2 4 4 7" xfId="13703"/>
    <cellStyle name="Normal 2 2 4 4_LNG &amp; LPG rework" xfId="30488"/>
    <cellStyle name="Normal 2 2 4 5" xfId="398"/>
    <cellStyle name="Normal 2 2 4 5 2" xfId="772"/>
    <cellStyle name="Normal 2 2 4 5 2 2" xfId="4156"/>
    <cellStyle name="Normal 2 2 4 5 2 2 2" xfId="7216"/>
    <cellStyle name="Normal 2 2 4 5 2 2 2 2" xfId="13374"/>
    <cellStyle name="Normal 2 2 4 5 2 2 2 2 2" xfId="25761"/>
    <cellStyle name="Normal 2 2 4 5 2 2 2 3" xfId="19641"/>
    <cellStyle name="Normal 2 2 4 5 2 2 3" xfId="10143"/>
    <cellStyle name="Normal 2 2 4 5 2 2 3 2" xfId="22546"/>
    <cellStyle name="Normal 2 2 4 5 2 2 4" xfId="16727"/>
    <cellStyle name="Normal 2 2 4 5 2 3" xfId="6531"/>
    <cellStyle name="Normal 2 2 4 5 2 3 2" xfId="12690"/>
    <cellStyle name="Normal 2 2 4 5 2 3 2 2" xfId="25077"/>
    <cellStyle name="Normal 2 2 4 5 2 3 3" xfId="18957"/>
    <cellStyle name="Normal 2 2 4 5 2 4" xfId="9459"/>
    <cellStyle name="Normal 2 2 4 5 2 4 2" xfId="21862"/>
    <cellStyle name="Normal 2 2 4 5 2 5" xfId="14502"/>
    <cellStyle name="Normal 2 2 4 5 3" xfId="2295"/>
    <cellStyle name="Normal 2 2 4 5 3 2" xfId="6860"/>
    <cellStyle name="Normal 2 2 4 5 3 2 2" xfId="13019"/>
    <cellStyle name="Normal 2 2 4 5 3 2 2 2" xfId="25406"/>
    <cellStyle name="Normal 2 2 4 5 3 2 3" xfId="19286"/>
    <cellStyle name="Normal 2 2 4 5 3 3" xfId="9788"/>
    <cellStyle name="Normal 2 2 4 5 3 3 2" xfId="22191"/>
    <cellStyle name="Normal 2 2 4 5 3 4" xfId="15698"/>
    <cellStyle name="Normal 2 2 4 5 4" xfId="5495"/>
    <cellStyle name="Normal 2 2 4 5 4 2" xfId="11883"/>
    <cellStyle name="Normal 2 2 4 5 4 2 2" xfId="24271"/>
    <cellStyle name="Normal 2 2 4 5 4 3" xfId="17927"/>
    <cellStyle name="Normal 2 2 4 5 5" xfId="8417"/>
    <cellStyle name="Normal 2 2 4 5 5 2" xfId="20833"/>
    <cellStyle name="Normal 2 2 4 5 6" xfId="14147"/>
    <cellStyle name="Normal 2 2 4 5_LNG &amp; LPG rework" xfId="30489"/>
    <cellStyle name="Normal 2 2 4 6" xfId="507"/>
    <cellStyle name="Normal 2 2 4 6 2" xfId="2296"/>
    <cellStyle name="Normal 2 2 4 6 2 2" xfId="6861"/>
    <cellStyle name="Normal 2 2 4 6 2 2 2" xfId="13020"/>
    <cellStyle name="Normal 2 2 4 6 2 2 2 2" xfId="25407"/>
    <cellStyle name="Normal 2 2 4 6 2 2 3" xfId="19287"/>
    <cellStyle name="Normal 2 2 4 6 2 3" xfId="9789"/>
    <cellStyle name="Normal 2 2 4 6 2 3 2" xfId="22192"/>
    <cellStyle name="Normal 2 2 4 6 2 4" xfId="15699"/>
    <cellStyle name="Normal 2 2 4 6 3" xfId="5496"/>
    <cellStyle name="Normal 2 2 4 6 3 2" xfId="10903"/>
    <cellStyle name="Normal 2 2 4 6 3 2 2" xfId="23304"/>
    <cellStyle name="Normal 2 2 4 6 3 3" xfId="17928"/>
    <cellStyle name="Normal 2 2 4 6 4" xfId="8418"/>
    <cellStyle name="Normal 2 2 4 6 4 2" xfId="20834"/>
    <cellStyle name="Normal 2 2 4 6 5" xfId="14238"/>
    <cellStyle name="Normal 2 2 4 6_LNG &amp; LPG rework" xfId="30490"/>
    <cellStyle name="Normal 2 2 4 7" xfId="2297"/>
    <cellStyle name="Normal 2 2 4 7 2" xfId="5497"/>
    <cellStyle name="Normal 2 2 4 7 2 2" xfId="11884"/>
    <cellStyle name="Normal 2 2 4 7 2 2 2" xfId="24272"/>
    <cellStyle name="Normal 2 2 4 7 2 3" xfId="17929"/>
    <cellStyle name="Normal 2 2 4 7 3" xfId="8419"/>
    <cellStyle name="Normal 2 2 4 7 3 2" xfId="20835"/>
    <cellStyle name="Normal 2 2 4 7 4" xfId="15700"/>
    <cellStyle name="Normal 2 2 4 8" xfId="2298"/>
    <cellStyle name="Normal 2 2 4 8 2" xfId="5498"/>
    <cellStyle name="Normal 2 2 4 8 2 2" xfId="11885"/>
    <cellStyle name="Normal 2 2 4 8 2 2 2" xfId="24273"/>
    <cellStyle name="Normal 2 2 4 8 2 3" xfId="17930"/>
    <cellStyle name="Normal 2 2 4 8 3" xfId="8420"/>
    <cellStyle name="Normal 2 2 4 8 3 2" xfId="20836"/>
    <cellStyle name="Normal 2 2 4 8 4" xfId="15701"/>
    <cellStyle name="Normal 2 2 4 9" xfId="2299"/>
    <cellStyle name="Normal 2 2 4 9 2" xfId="5499"/>
    <cellStyle name="Normal 2 2 4 9 2 2" xfId="11886"/>
    <cellStyle name="Normal 2 2 4 9 2 2 2" xfId="24274"/>
    <cellStyle name="Normal 2 2 4 9 2 3" xfId="17931"/>
    <cellStyle name="Normal 2 2 4 9 3" xfId="8421"/>
    <cellStyle name="Normal 2 2 4 9 3 2" xfId="20837"/>
    <cellStyle name="Normal 2 2 4 9 4" xfId="15702"/>
    <cellStyle name="Normal 2 2 4_Alumina Prices" xfId="2300"/>
    <cellStyle name="Normal 2 2 5" xfId="151"/>
    <cellStyle name="Normal 2 2 5 10" xfId="5500"/>
    <cellStyle name="Normal 2 2 5 10 2" xfId="11887"/>
    <cellStyle name="Normal 2 2 5 10 2 2" xfId="24275"/>
    <cellStyle name="Normal 2 2 5 10 3" xfId="17932"/>
    <cellStyle name="Normal 2 2 5 11" xfId="8422"/>
    <cellStyle name="Normal 2 2 5 11 2" xfId="20838"/>
    <cellStyle name="Normal 2 2 5 12" xfId="13904"/>
    <cellStyle name="Normal 2 2 5 13" xfId="13547"/>
    <cellStyle name="Normal 2 2 5 2" xfId="242"/>
    <cellStyle name="Normal 2 2 5 2 2" xfId="618"/>
    <cellStyle name="Normal 2 2 5 2 2 2" xfId="2303"/>
    <cellStyle name="Normal 2 2 5 2 2 2 2" xfId="6864"/>
    <cellStyle name="Normal 2 2 5 2 2 2 2 2" xfId="13023"/>
    <cellStyle name="Normal 2 2 5 2 2 2 2 2 2" xfId="25410"/>
    <cellStyle name="Normal 2 2 5 2 2 2 2 3" xfId="19290"/>
    <cellStyle name="Normal 2 2 5 2 2 2 3" xfId="9792"/>
    <cellStyle name="Normal 2 2 5 2 2 2 3 2" xfId="22195"/>
    <cellStyle name="Normal 2 2 5 2 2 2 4" xfId="15705"/>
    <cellStyle name="Normal 2 2 5 2 2 3" xfId="5502"/>
    <cellStyle name="Normal 2 2 5 2 2 3 2" xfId="10627"/>
    <cellStyle name="Normal 2 2 5 2 2 3 2 2" xfId="23028"/>
    <cellStyle name="Normal 2 2 5 2 2 3 3" xfId="17934"/>
    <cellStyle name="Normal 2 2 5 2 2 4" xfId="8424"/>
    <cellStyle name="Normal 2 2 5 2 2 4 2" xfId="20840"/>
    <cellStyle name="Normal 2 2 5 2 2 5" xfId="14348"/>
    <cellStyle name="Normal 2 2 5 2 2 6" xfId="13813"/>
    <cellStyle name="Normal 2 2 5 2 2_LNG &amp; LPG rework" xfId="30491"/>
    <cellStyle name="Normal 2 2 5 2 3" xfId="2304"/>
    <cellStyle name="Normal 2 2 5 2 3 2" xfId="5503"/>
    <cellStyle name="Normal 2 2 5 2 3 2 2" xfId="10423"/>
    <cellStyle name="Normal 2 2 5 2 3 2 2 2" xfId="22824"/>
    <cellStyle name="Normal 2 2 5 2 3 2 3" xfId="17935"/>
    <cellStyle name="Normal 2 2 5 2 3 3" xfId="10814"/>
    <cellStyle name="Normal 2 2 5 2 3 3 2" xfId="23215"/>
    <cellStyle name="Normal 2 2 5 2 3 4" xfId="8425"/>
    <cellStyle name="Normal 2 2 5 2 3 4 2" xfId="20841"/>
    <cellStyle name="Normal 2 2 5 2 3 5" xfId="15706"/>
    <cellStyle name="Normal 2 2 5 2 3_LNG &amp; LPG rework" xfId="30492"/>
    <cellStyle name="Normal 2 2 5 2 4" xfId="2305"/>
    <cellStyle name="Normal 2 2 5 2 4 2" xfId="5504"/>
    <cellStyle name="Normal 2 2 5 2 4 2 2" xfId="11889"/>
    <cellStyle name="Normal 2 2 5 2 4 2 2 2" xfId="24277"/>
    <cellStyle name="Normal 2 2 5 2 4 2 3" xfId="17936"/>
    <cellStyle name="Normal 2 2 5 2 4 3" xfId="8426"/>
    <cellStyle name="Normal 2 2 5 2 4 3 2" xfId="20842"/>
    <cellStyle name="Normal 2 2 5 2 4 4" xfId="15707"/>
    <cellStyle name="Normal 2 2 5 2 5" xfId="2302"/>
    <cellStyle name="Normal 2 2 5 2 5 2" xfId="6863"/>
    <cellStyle name="Normal 2 2 5 2 5 2 2" xfId="13022"/>
    <cellStyle name="Normal 2 2 5 2 5 2 2 2" xfId="25409"/>
    <cellStyle name="Normal 2 2 5 2 5 2 3" xfId="19289"/>
    <cellStyle name="Normal 2 2 5 2 5 3" xfId="9791"/>
    <cellStyle name="Normal 2 2 5 2 5 3 2" xfId="22194"/>
    <cellStyle name="Normal 2 2 5 2 5 4" xfId="15704"/>
    <cellStyle name="Normal 2 2 5 2 6" xfId="5501"/>
    <cellStyle name="Normal 2 2 5 2 6 2" xfId="11888"/>
    <cellStyle name="Normal 2 2 5 2 6 2 2" xfId="24276"/>
    <cellStyle name="Normal 2 2 5 2 6 3" xfId="17933"/>
    <cellStyle name="Normal 2 2 5 2 7" xfId="8423"/>
    <cellStyle name="Normal 2 2 5 2 7 2" xfId="20839"/>
    <cellStyle name="Normal 2 2 5 2 8" xfId="13993"/>
    <cellStyle name="Normal 2 2 5 2 9" xfId="13635"/>
    <cellStyle name="Normal 2 2 5 2_Alumina Prices" xfId="2306"/>
    <cellStyle name="Normal 2 2 5 3" xfId="332"/>
    <cellStyle name="Normal 2 2 5 3 2" xfId="706"/>
    <cellStyle name="Normal 2 2 5 3 2 2" xfId="4092"/>
    <cellStyle name="Normal 2 2 5 3 2 2 2" xfId="7156"/>
    <cellStyle name="Normal 2 2 5 3 2 2 2 2" xfId="13314"/>
    <cellStyle name="Normal 2 2 5 3 2 2 2 2 2" xfId="25701"/>
    <cellStyle name="Normal 2 2 5 3 2 2 2 3" xfId="19581"/>
    <cellStyle name="Normal 2 2 5 3 2 2 3" xfId="10083"/>
    <cellStyle name="Normal 2 2 5 3 2 2 3 2" xfId="22486"/>
    <cellStyle name="Normal 2 2 5 3 2 2 4" xfId="16663"/>
    <cellStyle name="Normal 2 2 5 3 2 3" xfId="6467"/>
    <cellStyle name="Normal 2 2 5 3 2 3 2" xfId="12626"/>
    <cellStyle name="Normal 2 2 5 3 2 3 2 2" xfId="25013"/>
    <cellStyle name="Normal 2 2 5 3 2 3 3" xfId="18893"/>
    <cellStyle name="Normal 2 2 5 3 2 4" xfId="9395"/>
    <cellStyle name="Normal 2 2 5 3 2 4 2" xfId="21798"/>
    <cellStyle name="Normal 2 2 5 3 2 5" xfId="14436"/>
    <cellStyle name="Normal 2 2 5 3 3" xfId="2307"/>
    <cellStyle name="Normal 2 2 5 3 3 2" xfId="6865"/>
    <cellStyle name="Normal 2 2 5 3 3 2 2" xfId="13024"/>
    <cellStyle name="Normal 2 2 5 3 3 2 2 2" xfId="25411"/>
    <cellStyle name="Normal 2 2 5 3 3 2 3" xfId="19291"/>
    <cellStyle name="Normal 2 2 5 3 3 3" xfId="9793"/>
    <cellStyle name="Normal 2 2 5 3 3 3 2" xfId="22196"/>
    <cellStyle name="Normal 2 2 5 3 3 4" xfId="15708"/>
    <cellStyle name="Normal 2 2 5 3 4" xfId="5505"/>
    <cellStyle name="Normal 2 2 5 3 4 2" xfId="11890"/>
    <cellStyle name="Normal 2 2 5 3 4 2 2" xfId="24278"/>
    <cellStyle name="Normal 2 2 5 3 4 3" xfId="17937"/>
    <cellStyle name="Normal 2 2 5 3 5" xfId="8427"/>
    <cellStyle name="Normal 2 2 5 3 5 2" xfId="20843"/>
    <cellStyle name="Normal 2 2 5 3 6" xfId="14081"/>
    <cellStyle name="Normal 2 2 5 3 7" xfId="13725"/>
    <cellStyle name="Normal 2 2 5 3_LNG &amp; LPG rework" xfId="30493"/>
    <cellStyle name="Normal 2 2 5 4" xfId="420"/>
    <cellStyle name="Normal 2 2 5 4 2" xfId="794"/>
    <cellStyle name="Normal 2 2 5 4 2 2" xfId="4178"/>
    <cellStyle name="Normal 2 2 5 4 2 2 2" xfId="7238"/>
    <cellStyle name="Normal 2 2 5 4 2 2 2 2" xfId="13396"/>
    <cellStyle name="Normal 2 2 5 4 2 2 2 2 2" xfId="25783"/>
    <cellStyle name="Normal 2 2 5 4 2 2 2 3" xfId="19663"/>
    <cellStyle name="Normal 2 2 5 4 2 2 3" xfId="10165"/>
    <cellStyle name="Normal 2 2 5 4 2 2 3 2" xfId="22568"/>
    <cellStyle name="Normal 2 2 5 4 2 2 4" xfId="16749"/>
    <cellStyle name="Normal 2 2 5 4 2 3" xfId="6553"/>
    <cellStyle name="Normal 2 2 5 4 2 3 2" xfId="12712"/>
    <cellStyle name="Normal 2 2 5 4 2 3 2 2" xfId="25099"/>
    <cellStyle name="Normal 2 2 5 4 2 3 3" xfId="18979"/>
    <cellStyle name="Normal 2 2 5 4 2 4" xfId="9481"/>
    <cellStyle name="Normal 2 2 5 4 2 4 2" xfId="21884"/>
    <cellStyle name="Normal 2 2 5 4 2 5" xfId="14524"/>
    <cellStyle name="Normal 2 2 5 4 3" xfId="2308"/>
    <cellStyle name="Normal 2 2 5 4 3 2" xfId="6866"/>
    <cellStyle name="Normal 2 2 5 4 3 2 2" xfId="13025"/>
    <cellStyle name="Normal 2 2 5 4 3 2 2 2" xfId="25412"/>
    <cellStyle name="Normal 2 2 5 4 3 2 3" xfId="19292"/>
    <cellStyle name="Normal 2 2 5 4 3 3" xfId="9794"/>
    <cellStyle name="Normal 2 2 5 4 3 3 2" xfId="22197"/>
    <cellStyle name="Normal 2 2 5 4 3 4" xfId="15709"/>
    <cellStyle name="Normal 2 2 5 4 4" xfId="5506"/>
    <cellStyle name="Normal 2 2 5 4 4 2" xfId="11891"/>
    <cellStyle name="Normal 2 2 5 4 4 2 2" xfId="24279"/>
    <cellStyle name="Normal 2 2 5 4 4 3" xfId="17938"/>
    <cellStyle name="Normal 2 2 5 4 5" xfId="8428"/>
    <cellStyle name="Normal 2 2 5 4 5 2" xfId="20844"/>
    <cellStyle name="Normal 2 2 5 4 6" xfId="14169"/>
    <cellStyle name="Normal 2 2 5 4_LNG &amp; LPG rework" xfId="30494"/>
    <cellStyle name="Normal 2 2 5 5" xfId="529"/>
    <cellStyle name="Normal 2 2 5 5 2" xfId="2309"/>
    <cellStyle name="Normal 2 2 5 5 2 2" xfId="6867"/>
    <cellStyle name="Normal 2 2 5 5 2 2 2" xfId="13026"/>
    <cellStyle name="Normal 2 2 5 5 2 2 2 2" xfId="25413"/>
    <cellStyle name="Normal 2 2 5 5 2 2 3" xfId="19293"/>
    <cellStyle name="Normal 2 2 5 5 2 3" xfId="9795"/>
    <cellStyle name="Normal 2 2 5 5 2 3 2" xfId="22198"/>
    <cellStyle name="Normal 2 2 5 5 2 4" xfId="15710"/>
    <cellStyle name="Normal 2 2 5 5 3" xfId="5507"/>
    <cellStyle name="Normal 2 2 5 5 3 2" xfId="10925"/>
    <cellStyle name="Normal 2 2 5 5 3 2 2" xfId="23326"/>
    <cellStyle name="Normal 2 2 5 5 3 3" xfId="17939"/>
    <cellStyle name="Normal 2 2 5 5 4" xfId="8429"/>
    <cellStyle name="Normal 2 2 5 5 4 2" xfId="20845"/>
    <cellStyle name="Normal 2 2 5 5 5" xfId="14260"/>
    <cellStyle name="Normal 2 2 5 5_LNG &amp; LPG rework" xfId="30495"/>
    <cellStyle name="Normal 2 2 5 6" xfId="2310"/>
    <cellStyle name="Normal 2 2 5 6 2" xfId="5508"/>
    <cellStyle name="Normal 2 2 5 6 2 2" xfId="11892"/>
    <cellStyle name="Normal 2 2 5 6 2 2 2" xfId="24280"/>
    <cellStyle name="Normal 2 2 5 6 2 3" xfId="17940"/>
    <cellStyle name="Normal 2 2 5 6 3" xfId="8430"/>
    <cellStyle name="Normal 2 2 5 6 3 2" xfId="20846"/>
    <cellStyle name="Normal 2 2 5 6 4" xfId="15711"/>
    <cellStyle name="Normal 2 2 5 7" xfId="2311"/>
    <cellStyle name="Normal 2 2 5 7 2" xfId="5509"/>
    <cellStyle name="Normal 2 2 5 7 2 2" xfId="11893"/>
    <cellStyle name="Normal 2 2 5 7 2 2 2" xfId="24281"/>
    <cellStyle name="Normal 2 2 5 7 2 3" xfId="17941"/>
    <cellStyle name="Normal 2 2 5 7 3" xfId="8431"/>
    <cellStyle name="Normal 2 2 5 7 3 2" xfId="20847"/>
    <cellStyle name="Normal 2 2 5 7 4" xfId="15712"/>
    <cellStyle name="Normal 2 2 5 8" xfId="2312"/>
    <cellStyle name="Normal 2 2 5 8 2" xfId="5510"/>
    <cellStyle name="Normal 2 2 5 8 2 2" xfId="11894"/>
    <cellStyle name="Normal 2 2 5 8 2 2 2" xfId="24282"/>
    <cellStyle name="Normal 2 2 5 8 2 3" xfId="17942"/>
    <cellStyle name="Normal 2 2 5 8 3" xfId="8432"/>
    <cellStyle name="Normal 2 2 5 8 3 2" xfId="20848"/>
    <cellStyle name="Normal 2 2 5 8 4" xfId="15713"/>
    <cellStyle name="Normal 2 2 5 9" xfId="2301"/>
    <cellStyle name="Normal 2 2 5 9 2" xfId="6862"/>
    <cellStyle name="Normal 2 2 5 9 2 2" xfId="13021"/>
    <cellStyle name="Normal 2 2 5 9 2 2 2" xfId="25408"/>
    <cellStyle name="Normal 2 2 5 9 2 3" xfId="19288"/>
    <cellStyle name="Normal 2 2 5 9 3" xfId="9790"/>
    <cellStyle name="Normal 2 2 5 9 3 2" xfId="22193"/>
    <cellStyle name="Normal 2 2 5 9 4" xfId="15703"/>
    <cellStyle name="Normal 2 2 5_Alumina Prices" xfId="2313"/>
    <cellStyle name="Normal 2 2 6" xfId="198"/>
    <cellStyle name="Normal 2 2 6 2" xfId="574"/>
    <cellStyle name="Normal 2 2 6 2 2" xfId="2315"/>
    <cellStyle name="Normal 2 2 6 2 2 2" xfId="6869"/>
    <cellStyle name="Normal 2 2 6 2 2 2 2" xfId="13028"/>
    <cellStyle name="Normal 2 2 6 2 2 2 2 2" xfId="25415"/>
    <cellStyle name="Normal 2 2 6 2 2 2 3" xfId="19295"/>
    <cellStyle name="Normal 2 2 6 2 2 3" xfId="9797"/>
    <cellStyle name="Normal 2 2 6 2 2 3 2" xfId="22200"/>
    <cellStyle name="Normal 2 2 6 2 2 4" xfId="15715"/>
    <cellStyle name="Normal 2 2 6 2 3" xfId="5512"/>
    <cellStyle name="Normal 2 2 6 2 3 2" xfId="10628"/>
    <cellStyle name="Normal 2 2 6 2 3 2 2" xfId="23029"/>
    <cellStyle name="Normal 2 2 6 2 3 3" xfId="17944"/>
    <cellStyle name="Normal 2 2 6 2 4" xfId="8434"/>
    <cellStyle name="Normal 2 2 6 2 4 2" xfId="20850"/>
    <cellStyle name="Normal 2 2 6 2 5" xfId="14304"/>
    <cellStyle name="Normal 2 2 6 2 6" xfId="13769"/>
    <cellStyle name="Normal 2 2 6 2_LNG &amp; LPG rework" xfId="30496"/>
    <cellStyle name="Normal 2 2 6 3" xfId="2316"/>
    <cellStyle name="Normal 2 2 6 3 2" xfId="5513"/>
    <cellStyle name="Normal 2 2 6 3 2 2" xfId="10424"/>
    <cellStyle name="Normal 2 2 6 3 2 2 2" xfId="22825"/>
    <cellStyle name="Normal 2 2 6 3 2 3" xfId="17945"/>
    <cellStyle name="Normal 2 2 6 3 3" xfId="10815"/>
    <cellStyle name="Normal 2 2 6 3 3 2" xfId="23216"/>
    <cellStyle name="Normal 2 2 6 3 4" xfId="8435"/>
    <cellStyle name="Normal 2 2 6 3 4 2" xfId="20851"/>
    <cellStyle name="Normal 2 2 6 3 5" xfId="15716"/>
    <cellStyle name="Normal 2 2 6 3_LNG &amp; LPG rework" xfId="30497"/>
    <cellStyle name="Normal 2 2 6 4" xfId="2317"/>
    <cellStyle name="Normal 2 2 6 4 2" xfId="5514"/>
    <cellStyle name="Normal 2 2 6 4 2 2" xfId="11896"/>
    <cellStyle name="Normal 2 2 6 4 2 2 2" xfId="24284"/>
    <cellStyle name="Normal 2 2 6 4 2 3" xfId="17946"/>
    <cellStyle name="Normal 2 2 6 4 3" xfId="8436"/>
    <cellStyle name="Normal 2 2 6 4 3 2" xfId="20852"/>
    <cellStyle name="Normal 2 2 6 4 4" xfId="15717"/>
    <cellStyle name="Normal 2 2 6 5" xfId="2314"/>
    <cellStyle name="Normal 2 2 6 5 2" xfId="6868"/>
    <cellStyle name="Normal 2 2 6 5 2 2" xfId="13027"/>
    <cellStyle name="Normal 2 2 6 5 2 2 2" xfId="25414"/>
    <cellStyle name="Normal 2 2 6 5 2 3" xfId="19294"/>
    <cellStyle name="Normal 2 2 6 5 3" xfId="9796"/>
    <cellStyle name="Normal 2 2 6 5 3 2" xfId="22199"/>
    <cellStyle name="Normal 2 2 6 5 4" xfId="15714"/>
    <cellStyle name="Normal 2 2 6 6" xfId="5511"/>
    <cellStyle name="Normal 2 2 6 6 2" xfId="11895"/>
    <cellStyle name="Normal 2 2 6 6 2 2" xfId="24283"/>
    <cellStyle name="Normal 2 2 6 6 3" xfId="17943"/>
    <cellStyle name="Normal 2 2 6 7" xfId="8433"/>
    <cellStyle name="Normal 2 2 6 7 2" xfId="20849"/>
    <cellStyle name="Normal 2 2 6 8" xfId="13949"/>
    <cellStyle name="Normal 2 2 6 9" xfId="13591"/>
    <cellStyle name="Normal 2 2 6_Alumina Prices" xfId="2318"/>
    <cellStyle name="Normal 2 2 7" xfId="288"/>
    <cellStyle name="Normal 2 2 7 2" xfId="662"/>
    <cellStyle name="Normal 2 2 7 2 2" xfId="4055"/>
    <cellStyle name="Normal 2 2 7 2 2 2" xfId="6430"/>
    <cellStyle name="Normal 2 2 7 2 2 2 2" xfId="12589"/>
    <cellStyle name="Normal 2 2 7 2 2 2 2 2" xfId="24976"/>
    <cellStyle name="Normal 2 2 7 2 2 2 3" xfId="18856"/>
    <cellStyle name="Normal 2 2 7 2 2 3" xfId="9358"/>
    <cellStyle name="Normal 2 2 7 2 2 3 2" xfId="21761"/>
    <cellStyle name="Normal 2 2 7 2 2 4" xfId="16626"/>
    <cellStyle name="Normal 2 2 7 2 3" xfId="3467"/>
    <cellStyle name="Normal 2 2 7 2 3 2" xfId="28250"/>
    <cellStyle name="Normal 2 2 7 2 3 3" xfId="27574"/>
    <cellStyle name="Normal 2 2 7 2 4" xfId="14392"/>
    <cellStyle name="Normal 2 2 7 3" xfId="3924"/>
    <cellStyle name="Normal 2 2 7 3 2" xfId="26987"/>
    <cellStyle name="Normal 2 2 7 3 2 2" xfId="28601"/>
    <cellStyle name="Normal 2 2 7 3 3" xfId="27925"/>
    <cellStyle name="Normal 2 2 7 4" xfId="2319"/>
    <cellStyle name="Normal 2 2 7 4 2" xfId="6870"/>
    <cellStyle name="Normal 2 2 7 4 2 2" xfId="13029"/>
    <cellStyle name="Normal 2 2 7 4 2 2 2" xfId="25416"/>
    <cellStyle name="Normal 2 2 7 4 2 3" xfId="19296"/>
    <cellStyle name="Normal 2 2 7 4 3" xfId="9798"/>
    <cellStyle name="Normal 2 2 7 4 3 2" xfId="22201"/>
    <cellStyle name="Normal 2 2 7 4 4" xfId="15718"/>
    <cellStyle name="Normal 2 2 7 5" xfId="5515"/>
    <cellStyle name="Normal 2 2 7 5 2" xfId="11897"/>
    <cellStyle name="Normal 2 2 7 5 2 2" xfId="24285"/>
    <cellStyle name="Normal 2 2 7 5 3" xfId="17947"/>
    <cellStyle name="Normal 2 2 7 6" xfId="8437"/>
    <cellStyle name="Normal 2 2 7 6 2" xfId="20853"/>
    <cellStyle name="Normal 2 2 7 7" xfId="14037"/>
    <cellStyle name="Normal 2 2 7 8" xfId="13681"/>
    <cellStyle name="Normal 2 2 7 9" xfId="25959"/>
    <cellStyle name="Normal 2 2 7_LNG &amp; LPG rework" xfId="30498"/>
    <cellStyle name="Normal 2 2 8" xfId="376"/>
    <cellStyle name="Normal 2 2 8 2" xfId="750"/>
    <cellStyle name="Normal 2 2 8 2 2" xfId="4135"/>
    <cellStyle name="Normal 2 2 8 2 2 2" xfId="7199"/>
    <cellStyle name="Normal 2 2 8 2 2 2 2" xfId="13357"/>
    <cellStyle name="Normal 2 2 8 2 2 2 2 2" xfId="25744"/>
    <cellStyle name="Normal 2 2 8 2 2 2 3" xfId="19624"/>
    <cellStyle name="Normal 2 2 8 2 2 3" xfId="10126"/>
    <cellStyle name="Normal 2 2 8 2 2 3 2" xfId="22529"/>
    <cellStyle name="Normal 2 2 8 2 2 4" xfId="16706"/>
    <cellStyle name="Normal 2 2 8 2 3" xfId="6510"/>
    <cellStyle name="Normal 2 2 8 2 3 2" xfId="12669"/>
    <cellStyle name="Normal 2 2 8 2 3 2 2" xfId="25056"/>
    <cellStyle name="Normal 2 2 8 2 3 3" xfId="18936"/>
    <cellStyle name="Normal 2 2 8 2 4" xfId="9438"/>
    <cellStyle name="Normal 2 2 8 2 4 2" xfId="21841"/>
    <cellStyle name="Normal 2 2 8 2 5" xfId="14480"/>
    <cellStyle name="Normal 2 2 8 3" xfId="2320"/>
    <cellStyle name="Normal 2 2 8 3 2" xfId="6871"/>
    <cellStyle name="Normal 2 2 8 3 2 2" xfId="13030"/>
    <cellStyle name="Normal 2 2 8 3 2 2 2" xfId="25417"/>
    <cellStyle name="Normal 2 2 8 3 2 3" xfId="19297"/>
    <cellStyle name="Normal 2 2 8 3 3" xfId="9799"/>
    <cellStyle name="Normal 2 2 8 3 3 2" xfId="22202"/>
    <cellStyle name="Normal 2 2 8 3 4" xfId="15719"/>
    <cellStyle name="Normal 2 2 8 4" xfId="5516"/>
    <cellStyle name="Normal 2 2 8 4 2" xfId="11898"/>
    <cellStyle name="Normal 2 2 8 4 2 2" xfId="24286"/>
    <cellStyle name="Normal 2 2 8 4 3" xfId="17948"/>
    <cellStyle name="Normal 2 2 8 5" xfId="8438"/>
    <cellStyle name="Normal 2 2 8 5 2" xfId="20854"/>
    <cellStyle name="Normal 2 2 8 6" xfId="14125"/>
    <cellStyle name="Normal 2 2 8_LNG &amp; LPG rework" xfId="30499"/>
    <cellStyle name="Normal 2 2 9" xfId="485"/>
    <cellStyle name="Normal 2 2 9 2" xfId="2321"/>
    <cellStyle name="Normal 2 2 9 2 2" xfId="6872"/>
    <cellStyle name="Normal 2 2 9 2 2 2" xfId="13031"/>
    <cellStyle name="Normal 2 2 9 2 2 2 2" xfId="25418"/>
    <cellStyle name="Normal 2 2 9 2 2 3" xfId="19298"/>
    <cellStyle name="Normal 2 2 9 2 3" xfId="9800"/>
    <cellStyle name="Normal 2 2 9 2 3 2" xfId="22203"/>
    <cellStyle name="Normal 2 2 9 2 4" xfId="15720"/>
    <cellStyle name="Normal 2 2 9 3" xfId="5517"/>
    <cellStyle name="Normal 2 2 9 3 2" xfId="10967"/>
    <cellStyle name="Normal 2 2 9 3 2 2" xfId="23368"/>
    <cellStyle name="Normal 2 2 9 3 3" xfId="17949"/>
    <cellStyle name="Normal 2 2 9 4" xfId="8439"/>
    <cellStyle name="Normal 2 2 9 4 2" xfId="20855"/>
    <cellStyle name="Normal 2 2 9 5" xfId="14216"/>
    <cellStyle name="Normal 2 2 9_LNG &amp; LPG rework" xfId="30500"/>
    <cellStyle name="Normal 2 2_2014 Royalty Receipts" xfId="26119"/>
    <cellStyle name="Normal 2 3" xfId="100"/>
    <cellStyle name="Normal 2 3 2" xfId="984"/>
    <cellStyle name="Normal 2 3 2 2" xfId="3678"/>
    <cellStyle name="Normal 2 3 2 2 2" xfId="28378"/>
    <cellStyle name="Normal 2 3 2 2 3" xfId="27702"/>
    <cellStyle name="Normal 2 3 2 3" xfId="25922"/>
    <cellStyle name="Normal 2 3 3" xfId="3677"/>
    <cellStyle name="Normal 2 3 3 2" xfId="26988"/>
    <cellStyle name="Normal 2 3 4" xfId="25855"/>
    <cellStyle name="Normal 2 3_Alumina - Quantity and Value" xfId="4009"/>
    <cellStyle name="Normal 2 4" xfId="109"/>
    <cellStyle name="Normal 2 4 10" xfId="2322"/>
    <cellStyle name="Normal 2 4 10 2" xfId="5518"/>
    <cellStyle name="Normal 2 4 10 2 2" xfId="11899"/>
    <cellStyle name="Normal 2 4 10 2 2 2" xfId="24287"/>
    <cellStyle name="Normal 2 4 10 2 3" xfId="17950"/>
    <cellStyle name="Normal 2 4 10 3" xfId="8440"/>
    <cellStyle name="Normal 2 4 10 3 2" xfId="20856"/>
    <cellStyle name="Normal 2 4 10 4" xfId="15721"/>
    <cellStyle name="Normal 2 4 11" xfId="2323"/>
    <cellStyle name="Normal 2 4 11 2" xfId="5519"/>
    <cellStyle name="Normal 2 4 11 2 2" xfId="11900"/>
    <cellStyle name="Normal 2 4 11 2 2 2" xfId="24288"/>
    <cellStyle name="Normal 2 4 11 2 3" xfId="17951"/>
    <cellStyle name="Normal 2 4 11 3" xfId="8441"/>
    <cellStyle name="Normal 2 4 11 3 2" xfId="20857"/>
    <cellStyle name="Normal 2 4 11 4" xfId="15722"/>
    <cellStyle name="Normal 2 4 12" xfId="2324"/>
    <cellStyle name="Normal 2 4 12 2" xfId="5520"/>
    <cellStyle name="Normal 2 4 12 2 2" xfId="11901"/>
    <cellStyle name="Normal 2 4 12 2 2 2" xfId="24289"/>
    <cellStyle name="Normal 2 4 12 2 3" xfId="17952"/>
    <cellStyle name="Normal 2 4 12 3" xfId="8442"/>
    <cellStyle name="Normal 2 4 12 3 2" xfId="20858"/>
    <cellStyle name="Normal 2 4 12 4" xfId="15723"/>
    <cellStyle name="Normal 2 4 13" xfId="2325"/>
    <cellStyle name="Normal 2 4 13 2" xfId="5521"/>
    <cellStyle name="Normal 2 4 13 2 2" xfId="11902"/>
    <cellStyle name="Normal 2 4 13 2 2 2" xfId="24290"/>
    <cellStyle name="Normal 2 4 13 2 3" xfId="17953"/>
    <cellStyle name="Normal 2 4 13 3" xfId="8443"/>
    <cellStyle name="Normal 2 4 13 3 2" xfId="20859"/>
    <cellStyle name="Normal 2 4 13 4" xfId="15724"/>
    <cellStyle name="Normal 2 4 14" xfId="2326"/>
    <cellStyle name="Normal 2 4 14 2" xfId="5522"/>
    <cellStyle name="Normal 2 4 14 2 2" xfId="11903"/>
    <cellStyle name="Normal 2 4 14 2 2 2" xfId="24291"/>
    <cellStyle name="Normal 2 4 14 2 3" xfId="17954"/>
    <cellStyle name="Normal 2 4 14 3" xfId="8444"/>
    <cellStyle name="Normal 2 4 14 3 2" xfId="20860"/>
    <cellStyle name="Normal 2 4 14 4" xfId="15725"/>
    <cellStyle name="Normal 2 4 15" xfId="2327"/>
    <cellStyle name="Normal 2 4 15 2" xfId="5523"/>
    <cellStyle name="Normal 2 4 15 2 2" xfId="11904"/>
    <cellStyle name="Normal 2 4 15 2 2 2" xfId="24292"/>
    <cellStyle name="Normal 2 4 15 2 3" xfId="17955"/>
    <cellStyle name="Normal 2 4 15 3" xfId="8445"/>
    <cellStyle name="Normal 2 4 15 3 2" xfId="20861"/>
    <cellStyle name="Normal 2 4 15 4" xfId="15726"/>
    <cellStyle name="Normal 2 4 16" xfId="2328"/>
    <cellStyle name="Normal 2 4 16 2" xfId="5524"/>
    <cellStyle name="Normal 2 4 16 2 2" xfId="11905"/>
    <cellStyle name="Normal 2 4 16 2 2 2" xfId="24293"/>
    <cellStyle name="Normal 2 4 16 2 3" xfId="17956"/>
    <cellStyle name="Normal 2 4 16 3" xfId="8446"/>
    <cellStyle name="Normal 2 4 16 3 2" xfId="20862"/>
    <cellStyle name="Normal 2 4 16 4" xfId="15727"/>
    <cellStyle name="Normal 2 4 17" xfId="985"/>
    <cellStyle name="Normal 2 4 17 2" xfId="4271"/>
    <cellStyle name="Normal 2 4 17 2 2" xfId="28690"/>
    <cellStyle name="Normal 2 4 17 2 3" xfId="28014"/>
    <cellStyle name="Normal 2 4 17 3" xfId="28157"/>
    <cellStyle name="Normal 2 4 17 4" xfId="27482"/>
    <cellStyle name="Normal 2 4 18" xfId="3679"/>
    <cellStyle name="Normal 2 4 18 2" xfId="28379"/>
    <cellStyle name="Normal 2 4 18 3" xfId="27703"/>
    <cellStyle name="Normal 2 4 19" xfId="880"/>
    <cellStyle name="Normal 2 4 2" xfId="122"/>
    <cellStyle name="Normal 2 4 2 10" xfId="2330"/>
    <cellStyle name="Normal 2 4 2 11" xfId="2331"/>
    <cellStyle name="Normal 2 4 2 11 2" xfId="5526"/>
    <cellStyle name="Normal 2 4 2 11 2 2" xfId="11907"/>
    <cellStyle name="Normal 2 4 2 11 2 2 2" xfId="24295"/>
    <cellStyle name="Normal 2 4 2 11 2 3" xfId="17958"/>
    <cellStyle name="Normal 2 4 2 11 3" xfId="8448"/>
    <cellStyle name="Normal 2 4 2 11 3 2" xfId="20864"/>
    <cellStyle name="Normal 2 4 2 11 4" xfId="15729"/>
    <cellStyle name="Normal 2 4 2 12" xfId="2329"/>
    <cellStyle name="Normal 2 4 2 12 2" xfId="6873"/>
    <cellStyle name="Normal 2 4 2 12 2 2" xfId="13032"/>
    <cellStyle name="Normal 2 4 2 12 2 2 2" xfId="25419"/>
    <cellStyle name="Normal 2 4 2 12 2 3" xfId="19299"/>
    <cellStyle name="Normal 2 4 2 12 3" xfId="9801"/>
    <cellStyle name="Normal 2 4 2 12 3 2" xfId="22204"/>
    <cellStyle name="Normal 2 4 2 12 4" xfId="15728"/>
    <cellStyle name="Normal 2 4 2 13" xfId="5525"/>
    <cellStyle name="Normal 2 4 2 13 2" xfId="11906"/>
    <cellStyle name="Normal 2 4 2 13 2 2" xfId="24294"/>
    <cellStyle name="Normal 2 4 2 13 3" xfId="17957"/>
    <cellStyle name="Normal 2 4 2 14" xfId="8447"/>
    <cellStyle name="Normal 2 4 2 14 2" xfId="20863"/>
    <cellStyle name="Normal 2 4 2 15" xfId="13875"/>
    <cellStyle name="Normal 2 4 2 16" xfId="13518"/>
    <cellStyle name="Normal 2 4 2 2" xfId="144"/>
    <cellStyle name="Normal 2 4 2 2 10" xfId="2332"/>
    <cellStyle name="Normal 2 4 2 2 10 2" xfId="6874"/>
    <cellStyle name="Normal 2 4 2 2 10 2 2" xfId="13033"/>
    <cellStyle name="Normal 2 4 2 2 10 2 2 2" xfId="25420"/>
    <cellStyle name="Normal 2 4 2 2 10 2 3" xfId="19300"/>
    <cellStyle name="Normal 2 4 2 2 10 3" xfId="9802"/>
    <cellStyle name="Normal 2 4 2 2 10 3 2" xfId="22205"/>
    <cellStyle name="Normal 2 4 2 2 10 4" xfId="15730"/>
    <cellStyle name="Normal 2 4 2 2 11" xfId="5527"/>
    <cellStyle name="Normal 2 4 2 2 11 2" xfId="11908"/>
    <cellStyle name="Normal 2 4 2 2 11 2 2" xfId="24296"/>
    <cellStyle name="Normal 2 4 2 2 11 3" xfId="17959"/>
    <cellStyle name="Normal 2 4 2 2 12" xfId="8449"/>
    <cellStyle name="Normal 2 4 2 2 12 2" xfId="20865"/>
    <cellStyle name="Normal 2 4 2 2 13" xfId="13897"/>
    <cellStyle name="Normal 2 4 2 2 14" xfId="13540"/>
    <cellStyle name="Normal 2 4 2 2 2" xfId="188"/>
    <cellStyle name="Normal 2 4 2 2 2 10" xfId="5528"/>
    <cellStyle name="Normal 2 4 2 2 2 10 2" xfId="11909"/>
    <cellStyle name="Normal 2 4 2 2 2 10 2 2" xfId="24297"/>
    <cellStyle name="Normal 2 4 2 2 2 10 3" xfId="17960"/>
    <cellStyle name="Normal 2 4 2 2 2 11" xfId="8450"/>
    <cellStyle name="Normal 2 4 2 2 2 11 2" xfId="20866"/>
    <cellStyle name="Normal 2 4 2 2 2 12" xfId="13941"/>
    <cellStyle name="Normal 2 4 2 2 2 13" xfId="13584"/>
    <cellStyle name="Normal 2 4 2 2 2 2" xfId="279"/>
    <cellStyle name="Normal 2 4 2 2 2 2 2" xfId="655"/>
    <cellStyle name="Normal 2 4 2 2 2 2 2 2" xfId="2335"/>
    <cellStyle name="Normal 2 4 2 2 2 2 2 2 2" xfId="6877"/>
    <cellStyle name="Normal 2 4 2 2 2 2 2 2 2 2" xfId="13036"/>
    <cellStyle name="Normal 2 4 2 2 2 2 2 2 2 2 2" xfId="25423"/>
    <cellStyle name="Normal 2 4 2 2 2 2 2 2 2 3" xfId="19303"/>
    <cellStyle name="Normal 2 4 2 2 2 2 2 2 3" xfId="9805"/>
    <cellStyle name="Normal 2 4 2 2 2 2 2 2 3 2" xfId="22208"/>
    <cellStyle name="Normal 2 4 2 2 2 2 2 2 4" xfId="15733"/>
    <cellStyle name="Normal 2 4 2 2 2 2 2 3" xfId="5530"/>
    <cellStyle name="Normal 2 4 2 2 2 2 2 3 2" xfId="10629"/>
    <cellStyle name="Normal 2 4 2 2 2 2 2 3 2 2" xfId="23030"/>
    <cellStyle name="Normal 2 4 2 2 2 2 2 3 3" xfId="17962"/>
    <cellStyle name="Normal 2 4 2 2 2 2 2 4" xfId="8452"/>
    <cellStyle name="Normal 2 4 2 2 2 2 2 4 2" xfId="20868"/>
    <cellStyle name="Normal 2 4 2 2 2 2 2 5" xfId="14385"/>
    <cellStyle name="Normal 2 4 2 2 2 2 2 6" xfId="13850"/>
    <cellStyle name="Normal 2 4 2 2 2 2 2_LNG &amp; LPG rework" xfId="30501"/>
    <cellStyle name="Normal 2 4 2 2 2 2 3" xfId="2336"/>
    <cellStyle name="Normal 2 4 2 2 2 2 3 2" xfId="5531"/>
    <cellStyle name="Normal 2 4 2 2 2 2 3 2 2" xfId="10425"/>
    <cellStyle name="Normal 2 4 2 2 2 2 3 2 2 2" xfId="22826"/>
    <cellStyle name="Normal 2 4 2 2 2 2 3 2 3" xfId="17963"/>
    <cellStyle name="Normal 2 4 2 2 2 2 3 3" xfId="10816"/>
    <cellStyle name="Normal 2 4 2 2 2 2 3 3 2" xfId="23217"/>
    <cellStyle name="Normal 2 4 2 2 2 2 3 4" xfId="8453"/>
    <cellStyle name="Normal 2 4 2 2 2 2 3 4 2" xfId="20869"/>
    <cellStyle name="Normal 2 4 2 2 2 2 3 5" xfId="15734"/>
    <cellStyle name="Normal 2 4 2 2 2 2 3_LNG &amp; LPG rework" xfId="30502"/>
    <cellStyle name="Normal 2 4 2 2 2 2 4" xfId="2337"/>
    <cellStyle name="Normal 2 4 2 2 2 2 4 2" xfId="5532"/>
    <cellStyle name="Normal 2 4 2 2 2 2 4 2 2" xfId="11911"/>
    <cellStyle name="Normal 2 4 2 2 2 2 4 2 2 2" xfId="24299"/>
    <cellStyle name="Normal 2 4 2 2 2 2 4 2 3" xfId="17964"/>
    <cellStyle name="Normal 2 4 2 2 2 2 4 3" xfId="8454"/>
    <cellStyle name="Normal 2 4 2 2 2 2 4 3 2" xfId="20870"/>
    <cellStyle name="Normal 2 4 2 2 2 2 4 4" xfId="15735"/>
    <cellStyle name="Normal 2 4 2 2 2 2 5" xfId="2334"/>
    <cellStyle name="Normal 2 4 2 2 2 2 5 2" xfId="6876"/>
    <cellStyle name="Normal 2 4 2 2 2 2 5 2 2" xfId="13035"/>
    <cellStyle name="Normal 2 4 2 2 2 2 5 2 2 2" xfId="25422"/>
    <cellStyle name="Normal 2 4 2 2 2 2 5 2 3" xfId="19302"/>
    <cellStyle name="Normal 2 4 2 2 2 2 5 3" xfId="9804"/>
    <cellStyle name="Normal 2 4 2 2 2 2 5 3 2" xfId="22207"/>
    <cellStyle name="Normal 2 4 2 2 2 2 5 4" xfId="15732"/>
    <cellStyle name="Normal 2 4 2 2 2 2 6" xfId="5529"/>
    <cellStyle name="Normal 2 4 2 2 2 2 6 2" xfId="11910"/>
    <cellStyle name="Normal 2 4 2 2 2 2 6 2 2" xfId="24298"/>
    <cellStyle name="Normal 2 4 2 2 2 2 6 3" xfId="17961"/>
    <cellStyle name="Normal 2 4 2 2 2 2 7" xfId="8451"/>
    <cellStyle name="Normal 2 4 2 2 2 2 7 2" xfId="20867"/>
    <cellStyle name="Normal 2 4 2 2 2 2 8" xfId="14030"/>
    <cellStyle name="Normal 2 4 2 2 2 2 9" xfId="13672"/>
    <cellStyle name="Normal 2 4 2 2 2 2_Alumina Prices" xfId="2338"/>
    <cellStyle name="Normal 2 4 2 2 2 3" xfId="369"/>
    <cellStyle name="Normal 2 4 2 2 2 3 2" xfId="743"/>
    <cellStyle name="Normal 2 4 2 2 2 3 2 2" xfId="4129"/>
    <cellStyle name="Normal 2 4 2 2 2 3 2 2 2" xfId="7193"/>
    <cellStyle name="Normal 2 4 2 2 2 3 2 2 2 2" xfId="13351"/>
    <cellStyle name="Normal 2 4 2 2 2 3 2 2 2 2 2" xfId="25738"/>
    <cellStyle name="Normal 2 4 2 2 2 3 2 2 2 3" xfId="19618"/>
    <cellStyle name="Normal 2 4 2 2 2 3 2 2 3" xfId="10120"/>
    <cellStyle name="Normal 2 4 2 2 2 3 2 2 3 2" xfId="22523"/>
    <cellStyle name="Normal 2 4 2 2 2 3 2 2 4" xfId="16700"/>
    <cellStyle name="Normal 2 4 2 2 2 3 2 3" xfId="6504"/>
    <cellStyle name="Normal 2 4 2 2 2 3 2 3 2" xfId="12663"/>
    <cellStyle name="Normal 2 4 2 2 2 3 2 3 2 2" xfId="25050"/>
    <cellStyle name="Normal 2 4 2 2 2 3 2 3 3" xfId="18930"/>
    <cellStyle name="Normal 2 4 2 2 2 3 2 4" xfId="9432"/>
    <cellStyle name="Normal 2 4 2 2 2 3 2 4 2" xfId="21835"/>
    <cellStyle name="Normal 2 4 2 2 2 3 2 5" xfId="14473"/>
    <cellStyle name="Normal 2 4 2 2 2 3 3" xfId="2339"/>
    <cellStyle name="Normal 2 4 2 2 2 3 3 2" xfId="6878"/>
    <cellStyle name="Normal 2 4 2 2 2 3 3 2 2" xfId="13037"/>
    <cellStyle name="Normal 2 4 2 2 2 3 3 2 2 2" xfId="25424"/>
    <cellStyle name="Normal 2 4 2 2 2 3 3 2 3" xfId="19304"/>
    <cellStyle name="Normal 2 4 2 2 2 3 3 3" xfId="9806"/>
    <cellStyle name="Normal 2 4 2 2 2 3 3 3 2" xfId="22209"/>
    <cellStyle name="Normal 2 4 2 2 2 3 3 4" xfId="15736"/>
    <cellStyle name="Normal 2 4 2 2 2 3 4" xfId="5533"/>
    <cellStyle name="Normal 2 4 2 2 2 3 4 2" xfId="11912"/>
    <cellStyle name="Normal 2 4 2 2 2 3 4 2 2" xfId="24300"/>
    <cellStyle name="Normal 2 4 2 2 2 3 4 3" xfId="17965"/>
    <cellStyle name="Normal 2 4 2 2 2 3 5" xfId="8455"/>
    <cellStyle name="Normal 2 4 2 2 2 3 5 2" xfId="20871"/>
    <cellStyle name="Normal 2 4 2 2 2 3 6" xfId="14118"/>
    <cellStyle name="Normal 2 4 2 2 2 3 7" xfId="13762"/>
    <cellStyle name="Normal 2 4 2 2 2 3_LNG &amp; LPG rework" xfId="30503"/>
    <cellStyle name="Normal 2 4 2 2 2 4" xfId="457"/>
    <cellStyle name="Normal 2 4 2 2 2 4 2" xfId="831"/>
    <cellStyle name="Normal 2 4 2 2 2 4 2 2" xfId="4215"/>
    <cellStyle name="Normal 2 4 2 2 2 4 2 2 2" xfId="7275"/>
    <cellStyle name="Normal 2 4 2 2 2 4 2 2 2 2" xfId="13433"/>
    <cellStyle name="Normal 2 4 2 2 2 4 2 2 2 2 2" xfId="25820"/>
    <cellStyle name="Normal 2 4 2 2 2 4 2 2 2 3" xfId="19700"/>
    <cellStyle name="Normal 2 4 2 2 2 4 2 2 3" xfId="10202"/>
    <cellStyle name="Normal 2 4 2 2 2 4 2 2 3 2" xfId="22605"/>
    <cellStyle name="Normal 2 4 2 2 2 4 2 2 4" xfId="16786"/>
    <cellStyle name="Normal 2 4 2 2 2 4 2 3" xfId="6590"/>
    <cellStyle name="Normal 2 4 2 2 2 4 2 3 2" xfId="12749"/>
    <cellStyle name="Normal 2 4 2 2 2 4 2 3 2 2" xfId="25136"/>
    <cellStyle name="Normal 2 4 2 2 2 4 2 3 3" xfId="19016"/>
    <cellStyle name="Normal 2 4 2 2 2 4 2 4" xfId="9518"/>
    <cellStyle name="Normal 2 4 2 2 2 4 2 4 2" xfId="21921"/>
    <cellStyle name="Normal 2 4 2 2 2 4 2 5" xfId="14561"/>
    <cellStyle name="Normal 2 4 2 2 2 4 3" xfId="2340"/>
    <cellStyle name="Normal 2 4 2 2 2 4 3 2" xfId="6879"/>
    <cellStyle name="Normal 2 4 2 2 2 4 3 2 2" xfId="13038"/>
    <cellStyle name="Normal 2 4 2 2 2 4 3 2 2 2" xfId="25425"/>
    <cellStyle name="Normal 2 4 2 2 2 4 3 2 3" xfId="19305"/>
    <cellStyle name="Normal 2 4 2 2 2 4 3 3" xfId="9807"/>
    <cellStyle name="Normal 2 4 2 2 2 4 3 3 2" xfId="22210"/>
    <cellStyle name="Normal 2 4 2 2 2 4 3 4" xfId="15737"/>
    <cellStyle name="Normal 2 4 2 2 2 4 4" xfId="5534"/>
    <cellStyle name="Normal 2 4 2 2 2 4 4 2" xfId="11913"/>
    <cellStyle name="Normal 2 4 2 2 2 4 4 2 2" xfId="24301"/>
    <cellStyle name="Normal 2 4 2 2 2 4 4 3" xfId="17966"/>
    <cellStyle name="Normal 2 4 2 2 2 4 5" xfId="8456"/>
    <cellStyle name="Normal 2 4 2 2 2 4 5 2" xfId="20872"/>
    <cellStyle name="Normal 2 4 2 2 2 4 6" xfId="14206"/>
    <cellStyle name="Normal 2 4 2 2 2 4_LNG &amp; LPG rework" xfId="30504"/>
    <cellStyle name="Normal 2 4 2 2 2 5" xfId="566"/>
    <cellStyle name="Normal 2 4 2 2 2 5 2" xfId="2341"/>
    <cellStyle name="Normal 2 4 2 2 2 5 2 2" xfId="6880"/>
    <cellStyle name="Normal 2 4 2 2 2 5 2 2 2" xfId="13039"/>
    <cellStyle name="Normal 2 4 2 2 2 5 2 2 2 2" xfId="25426"/>
    <cellStyle name="Normal 2 4 2 2 2 5 2 2 3" xfId="19306"/>
    <cellStyle name="Normal 2 4 2 2 2 5 2 3" xfId="9808"/>
    <cellStyle name="Normal 2 4 2 2 2 5 2 3 2" xfId="22211"/>
    <cellStyle name="Normal 2 4 2 2 2 5 2 4" xfId="15738"/>
    <cellStyle name="Normal 2 4 2 2 2 5 3" xfId="5535"/>
    <cellStyle name="Normal 2 4 2 2 2 5 3 2" xfId="10962"/>
    <cellStyle name="Normal 2 4 2 2 2 5 3 2 2" xfId="23363"/>
    <cellStyle name="Normal 2 4 2 2 2 5 3 3" xfId="17967"/>
    <cellStyle name="Normal 2 4 2 2 2 5 4" xfId="8457"/>
    <cellStyle name="Normal 2 4 2 2 2 5 4 2" xfId="20873"/>
    <cellStyle name="Normal 2 4 2 2 2 5 5" xfId="14297"/>
    <cellStyle name="Normal 2 4 2 2 2 5_LNG &amp; LPG rework" xfId="30505"/>
    <cellStyle name="Normal 2 4 2 2 2 6" xfId="2342"/>
    <cellStyle name="Normal 2 4 2 2 2 6 2" xfId="5536"/>
    <cellStyle name="Normal 2 4 2 2 2 6 2 2" xfId="11914"/>
    <cellStyle name="Normal 2 4 2 2 2 6 2 2 2" xfId="24302"/>
    <cellStyle name="Normal 2 4 2 2 2 6 2 3" xfId="17968"/>
    <cellStyle name="Normal 2 4 2 2 2 6 3" xfId="8458"/>
    <cellStyle name="Normal 2 4 2 2 2 6 3 2" xfId="20874"/>
    <cellStyle name="Normal 2 4 2 2 2 6 4" xfId="15739"/>
    <cellStyle name="Normal 2 4 2 2 2 7" xfId="2343"/>
    <cellStyle name="Normal 2 4 2 2 2 7 2" xfId="5537"/>
    <cellStyle name="Normal 2 4 2 2 2 7 2 2" xfId="11915"/>
    <cellStyle name="Normal 2 4 2 2 2 7 2 2 2" xfId="24303"/>
    <cellStyle name="Normal 2 4 2 2 2 7 2 3" xfId="17969"/>
    <cellStyle name="Normal 2 4 2 2 2 7 3" xfId="8459"/>
    <cellStyle name="Normal 2 4 2 2 2 7 3 2" xfId="20875"/>
    <cellStyle name="Normal 2 4 2 2 2 7 4" xfId="15740"/>
    <cellStyle name="Normal 2 4 2 2 2 8" xfId="2344"/>
    <cellStyle name="Normal 2 4 2 2 2 8 2" xfId="5538"/>
    <cellStyle name="Normal 2 4 2 2 2 8 2 2" xfId="11916"/>
    <cellStyle name="Normal 2 4 2 2 2 8 2 2 2" xfId="24304"/>
    <cellStyle name="Normal 2 4 2 2 2 8 2 3" xfId="17970"/>
    <cellStyle name="Normal 2 4 2 2 2 8 3" xfId="8460"/>
    <cellStyle name="Normal 2 4 2 2 2 8 3 2" xfId="20876"/>
    <cellStyle name="Normal 2 4 2 2 2 8 4" xfId="15741"/>
    <cellStyle name="Normal 2 4 2 2 2 9" xfId="2333"/>
    <cellStyle name="Normal 2 4 2 2 2 9 2" xfId="6875"/>
    <cellStyle name="Normal 2 4 2 2 2 9 2 2" xfId="13034"/>
    <cellStyle name="Normal 2 4 2 2 2 9 2 2 2" xfId="25421"/>
    <cellStyle name="Normal 2 4 2 2 2 9 2 3" xfId="19301"/>
    <cellStyle name="Normal 2 4 2 2 2 9 3" xfId="9803"/>
    <cellStyle name="Normal 2 4 2 2 2 9 3 2" xfId="22206"/>
    <cellStyle name="Normal 2 4 2 2 2 9 4" xfId="15731"/>
    <cellStyle name="Normal 2 4 2 2 2_Alumina Prices" xfId="2345"/>
    <cellStyle name="Normal 2 4 2 2 3" xfId="235"/>
    <cellStyle name="Normal 2 4 2 2 3 2" xfId="611"/>
    <cellStyle name="Normal 2 4 2 2 3 2 2" xfId="2347"/>
    <cellStyle name="Normal 2 4 2 2 3 2 2 2" xfId="6882"/>
    <cellStyle name="Normal 2 4 2 2 3 2 2 2 2" xfId="13041"/>
    <cellStyle name="Normal 2 4 2 2 3 2 2 2 2 2" xfId="25428"/>
    <cellStyle name="Normal 2 4 2 2 3 2 2 2 3" xfId="19308"/>
    <cellStyle name="Normal 2 4 2 2 3 2 2 3" xfId="9810"/>
    <cellStyle name="Normal 2 4 2 2 3 2 2 3 2" xfId="22213"/>
    <cellStyle name="Normal 2 4 2 2 3 2 2 4" xfId="15743"/>
    <cellStyle name="Normal 2 4 2 2 3 2 3" xfId="5540"/>
    <cellStyle name="Normal 2 4 2 2 3 2 3 2" xfId="10630"/>
    <cellStyle name="Normal 2 4 2 2 3 2 3 2 2" xfId="23031"/>
    <cellStyle name="Normal 2 4 2 2 3 2 3 3" xfId="17972"/>
    <cellStyle name="Normal 2 4 2 2 3 2 4" xfId="8462"/>
    <cellStyle name="Normal 2 4 2 2 3 2 4 2" xfId="20878"/>
    <cellStyle name="Normal 2 4 2 2 3 2 5" xfId="14341"/>
    <cellStyle name="Normal 2 4 2 2 3 2 6" xfId="13806"/>
    <cellStyle name="Normal 2 4 2 2 3 2_LNG &amp; LPG rework" xfId="30506"/>
    <cellStyle name="Normal 2 4 2 2 3 3" xfId="2348"/>
    <cellStyle name="Normal 2 4 2 2 3 3 2" xfId="5541"/>
    <cellStyle name="Normal 2 4 2 2 3 3 2 2" xfId="10426"/>
    <cellStyle name="Normal 2 4 2 2 3 3 2 2 2" xfId="22827"/>
    <cellStyle name="Normal 2 4 2 2 3 3 2 3" xfId="17973"/>
    <cellStyle name="Normal 2 4 2 2 3 3 3" xfId="10817"/>
    <cellStyle name="Normal 2 4 2 2 3 3 3 2" xfId="23218"/>
    <cellStyle name="Normal 2 4 2 2 3 3 4" xfId="8463"/>
    <cellStyle name="Normal 2 4 2 2 3 3 4 2" xfId="20879"/>
    <cellStyle name="Normal 2 4 2 2 3 3 5" xfId="15744"/>
    <cellStyle name="Normal 2 4 2 2 3 3_LNG &amp; LPG rework" xfId="30507"/>
    <cellStyle name="Normal 2 4 2 2 3 4" xfId="2349"/>
    <cellStyle name="Normal 2 4 2 2 3 4 2" xfId="5542"/>
    <cellStyle name="Normal 2 4 2 2 3 4 2 2" xfId="11918"/>
    <cellStyle name="Normal 2 4 2 2 3 4 2 2 2" xfId="24306"/>
    <cellStyle name="Normal 2 4 2 2 3 4 2 3" xfId="17974"/>
    <cellStyle name="Normal 2 4 2 2 3 4 3" xfId="8464"/>
    <cellStyle name="Normal 2 4 2 2 3 4 3 2" xfId="20880"/>
    <cellStyle name="Normal 2 4 2 2 3 4 4" xfId="15745"/>
    <cellStyle name="Normal 2 4 2 2 3 5" xfId="2346"/>
    <cellStyle name="Normal 2 4 2 2 3 5 2" xfId="6881"/>
    <cellStyle name="Normal 2 4 2 2 3 5 2 2" xfId="13040"/>
    <cellStyle name="Normal 2 4 2 2 3 5 2 2 2" xfId="25427"/>
    <cellStyle name="Normal 2 4 2 2 3 5 2 3" xfId="19307"/>
    <cellStyle name="Normal 2 4 2 2 3 5 3" xfId="9809"/>
    <cellStyle name="Normal 2 4 2 2 3 5 3 2" xfId="22212"/>
    <cellStyle name="Normal 2 4 2 2 3 5 4" xfId="15742"/>
    <cellStyle name="Normal 2 4 2 2 3 6" xfId="5539"/>
    <cellStyle name="Normal 2 4 2 2 3 6 2" xfId="11917"/>
    <cellStyle name="Normal 2 4 2 2 3 6 2 2" xfId="24305"/>
    <cellStyle name="Normal 2 4 2 2 3 6 3" xfId="17971"/>
    <cellStyle name="Normal 2 4 2 2 3 7" xfId="8461"/>
    <cellStyle name="Normal 2 4 2 2 3 7 2" xfId="20877"/>
    <cellStyle name="Normal 2 4 2 2 3 8" xfId="13986"/>
    <cellStyle name="Normal 2 4 2 2 3 9" xfId="13628"/>
    <cellStyle name="Normal 2 4 2 2 3_Alumina Prices" xfId="2350"/>
    <cellStyle name="Normal 2 4 2 2 4" xfId="325"/>
    <cellStyle name="Normal 2 4 2 2 4 2" xfId="699"/>
    <cellStyle name="Normal 2 4 2 2 4 2 2" xfId="4085"/>
    <cellStyle name="Normal 2 4 2 2 4 2 2 2" xfId="7149"/>
    <cellStyle name="Normal 2 4 2 2 4 2 2 2 2" xfId="13307"/>
    <cellStyle name="Normal 2 4 2 2 4 2 2 2 2 2" xfId="25694"/>
    <cellStyle name="Normal 2 4 2 2 4 2 2 2 3" xfId="19574"/>
    <cellStyle name="Normal 2 4 2 2 4 2 2 3" xfId="10076"/>
    <cellStyle name="Normal 2 4 2 2 4 2 2 3 2" xfId="22479"/>
    <cellStyle name="Normal 2 4 2 2 4 2 2 4" xfId="16656"/>
    <cellStyle name="Normal 2 4 2 2 4 2 3" xfId="6460"/>
    <cellStyle name="Normal 2 4 2 2 4 2 3 2" xfId="12619"/>
    <cellStyle name="Normal 2 4 2 2 4 2 3 2 2" xfId="25006"/>
    <cellStyle name="Normal 2 4 2 2 4 2 3 3" xfId="18886"/>
    <cellStyle name="Normal 2 4 2 2 4 2 4" xfId="9388"/>
    <cellStyle name="Normal 2 4 2 2 4 2 4 2" xfId="21791"/>
    <cellStyle name="Normal 2 4 2 2 4 2 5" xfId="14429"/>
    <cellStyle name="Normal 2 4 2 2 4 3" xfId="2351"/>
    <cellStyle name="Normal 2 4 2 2 4 3 2" xfId="6883"/>
    <cellStyle name="Normal 2 4 2 2 4 3 2 2" xfId="13042"/>
    <cellStyle name="Normal 2 4 2 2 4 3 2 2 2" xfId="25429"/>
    <cellStyle name="Normal 2 4 2 2 4 3 2 3" xfId="19309"/>
    <cellStyle name="Normal 2 4 2 2 4 3 3" xfId="9811"/>
    <cellStyle name="Normal 2 4 2 2 4 3 3 2" xfId="22214"/>
    <cellStyle name="Normal 2 4 2 2 4 3 4" xfId="15746"/>
    <cellStyle name="Normal 2 4 2 2 4 4" xfId="5543"/>
    <cellStyle name="Normal 2 4 2 2 4 4 2" xfId="11919"/>
    <cellStyle name="Normal 2 4 2 2 4 4 2 2" xfId="24307"/>
    <cellStyle name="Normal 2 4 2 2 4 4 3" xfId="17975"/>
    <cellStyle name="Normal 2 4 2 2 4 5" xfId="8465"/>
    <cellStyle name="Normal 2 4 2 2 4 5 2" xfId="20881"/>
    <cellStyle name="Normal 2 4 2 2 4 6" xfId="14074"/>
    <cellStyle name="Normal 2 4 2 2 4 7" xfId="13718"/>
    <cellStyle name="Normal 2 4 2 2 4_LNG &amp; LPG rework" xfId="30508"/>
    <cellStyle name="Normal 2 4 2 2 5" xfId="413"/>
    <cellStyle name="Normal 2 4 2 2 5 2" xfId="787"/>
    <cellStyle name="Normal 2 4 2 2 5 2 2" xfId="4171"/>
    <cellStyle name="Normal 2 4 2 2 5 2 2 2" xfId="7231"/>
    <cellStyle name="Normal 2 4 2 2 5 2 2 2 2" xfId="13389"/>
    <cellStyle name="Normal 2 4 2 2 5 2 2 2 2 2" xfId="25776"/>
    <cellStyle name="Normal 2 4 2 2 5 2 2 2 3" xfId="19656"/>
    <cellStyle name="Normal 2 4 2 2 5 2 2 3" xfId="10158"/>
    <cellStyle name="Normal 2 4 2 2 5 2 2 3 2" xfId="22561"/>
    <cellStyle name="Normal 2 4 2 2 5 2 2 4" xfId="16742"/>
    <cellStyle name="Normal 2 4 2 2 5 2 3" xfId="6546"/>
    <cellStyle name="Normal 2 4 2 2 5 2 3 2" xfId="12705"/>
    <cellStyle name="Normal 2 4 2 2 5 2 3 2 2" xfId="25092"/>
    <cellStyle name="Normal 2 4 2 2 5 2 3 3" xfId="18972"/>
    <cellStyle name="Normal 2 4 2 2 5 2 4" xfId="9474"/>
    <cellStyle name="Normal 2 4 2 2 5 2 4 2" xfId="21877"/>
    <cellStyle name="Normal 2 4 2 2 5 2 5" xfId="14517"/>
    <cellStyle name="Normal 2 4 2 2 5 3" xfId="2352"/>
    <cellStyle name="Normal 2 4 2 2 5 3 2" xfId="6884"/>
    <cellStyle name="Normal 2 4 2 2 5 3 2 2" xfId="13043"/>
    <cellStyle name="Normal 2 4 2 2 5 3 2 2 2" xfId="25430"/>
    <cellStyle name="Normal 2 4 2 2 5 3 2 3" xfId="19310"/>
    <cellStyle name="Normal 2 4 2 2 5 3 3" xfId="9812"/>
    <cellStyle name="Normal 2 4 2 2 5 3 3 2" xfId="22215"/>
    <cellStyle name="Normal 2 4 2 2 5 3 4" xfId="15747"/>
    <cellStyle name="Normal 2 4 2 2 5 4" xfId="5544"/>
    <cellStyle name="Normal 2 4 2 2 5 4 2" xfId="11920"/>
    <cellStyle name="Normal 2 4 2 2 5 4 2 2" xfId="24308"/>
    <cellStyle name="Normal 2 4 2 2 5 4 3" xfId="17976"/>
    <cellStyle name="Normal 2 4 2 2 5 5" xfId="8466"/>
    <cellStyle name="Normal 2 4 2 2 5 5 2" xfId="20882"/>
    <cellStyle name="Normal 2 4 2 2 5 6" xfId="14162"/>
    <cellStyle name="Normal 2 4 2 2 5_LNG &amp; LPG rework" xfId="30509"/>
    <cellStyle name="Normal 2 4 2 2 6" xfId="522"/>
    <cellStyle name="Normal 2 4 2 2 6 2" xfId="2353"/>
    <cellStyle name="Normal 2 4 2 2 6 2 2" xfId="6885"/>
    <cellStyle name="Normal 2 4 2 2 6 2 2 2" xfId="13044"/>
    <cellStyle name="Normal 2 4 2 2 6 2 2 2 2" xfId="25431"/>
    <cellStyle name="Normal 2 4 2 2 6 2 2 3" xfId="19311"/>
    <cellStyle name="Normal 2 4 2 2 6 2 3" xfId="9813"/>
    <cellStyle name="Normal 2 4 2 2 6 2 3 2" xfId="22216"/>
    <cellStyle name="Normal 2 4 2 2 6 2 4" xfId="15748"/>
    <cellStyle name="Normal 2 4 2 2 6 3" xfId="5545"/>
    <cellStyle name="Normal 2 4 2 2 6 3 2" xfId="10918"/>
    <cellStyle name="Normal 2 4 2 2 6 3 2 2" xfId="23319"/>
    <cellStyle name="Normal 2 4 2 2 6 3 3" xfId="17977"/>
    <cellStyle name="Normal 2 4 2 2 6 4" xfId="8467"/>
    <cellStyle name="Normal 2 4 2 2 6 4 2" xfId="20883"/>
    <cellStyle name="Normal 2 4 2 2 6 5" xfId="14253"/>
    <cellStyle name="Normal 2 4 2 2 6_LNG &amp; LPG rework" xfId="30510"/>
    <cellStyle name="Normal 2 4 2 2 7" xfId="2354"/>
    <cellStyle name="Normal 2 4 2 2 7 2" xfId="5546"/>
    <cellStyle name="Normal 2 4 2 2 7 2 2" xfId="11921"/>
    <cellStyle name="Normal 2 4 2 2 7 2 2 2" xfId="24309"/>
    <cellStyle name="Normal 2 4 2 2 7 2 3" xfId="17978"/>
    <cellStyle name="Normal 2 4 2 2 7 3" xfId="8468"/>
    <cellStyle name="Normal 2 4 2 2 7 3 2" xfId="20884"/>
    <cellStyle name="Normal 2 4 2 2 7 4" xfId="15749"/>
    <cellStyle name="Normal 2 4 2 2 8" xfId="2355"/>
    <cellStyle name="Normal 2 4 2 2 8 2" xfId="5547"/>
    <cellStyle name="Normal 2 4 2 2 8 2 2" xfId="11922"/>
    <cellStyle name="Normal 2 4 2 2 8 2 2 2" xfId="24310"/>
    <cellStyle name="Normal 2 4 2 2 8 2 3" xfId="17979"/>
    <cellStyle name="Normal 2 4 2 2 8 3" xfId="8469"/>
    <cellStyle name="Normal 2 4 2 2 8 3 2" xfId="20885"/>
    <cellStyle name="Normal 2 4 2 2 8 4" xfId="15750"/>
    <cellStyle name="Normal 2 4 2 2 9" xfId="2356"/>
    <cellStyle name="Normal 2 4 2 2 9 2" xfId="5548"/>
    <cellStyle name="Normal 2 4 2 2 9 2 2" xfId="11923"/>
    <cellStyle name="Normal 2 4 2 2 9 2 2 2" xfId="24311"/>
    <cellStyle name="Normal 2 4 2 2 9 2 3" xfId="17980"/>
    <cellStyle name="Normal 2 4 2 2 9 3" xfId="8470"/>
    <cellStyle name="Normal 2 4 2 2 9 3 2" xfId="20886"/>
    <cellStyle name="Normal 2 4 2 2 9 4" xfId="15751"/>
    <cellStyle name="Normal 2 4 2 2_Alumina Prices" xfId="2357"/>
    <cellStyle name="Normal 2 4 2 3" xfId="166"/>
    <cellStyle name="Normal 2 4 2 3 10" xfId="4246"/>
    <cellStyle name="Normal 2 4 2 3 10 2" xfId="26989"/>
    <cellStyle name="Normal 2 4 2 3 11" xfId="13919"/>
    <cellStyle name="Normal 2 4 2 3 12" xfId="13562"/>
    <cellStyle name="Normal 2 4 2 3 2" xfId="257"/>
    <cellStyle name="Normal 2 4 2 3 2 2" xfId="633"/>
    <cellStyle name="Normal 2 4 2 3 2 2 2" xfId="2360"/>
    <cellStyle name="Normal 2 4 2 3 2 2 2 2" xfId="6887"/>
    <cellStyle name="Normal 2 4 2 3 2 2 2 2 2" xfId="13046"/>
    <cellStyle name="Normal 2 4 2 3 2 2 2 2 2 2" xfId="25433"/>
    <cellStyle name="Normal 2 4 2 3 2 2 2 2 3" xfId="19313"/>
    <cellStyle name="Normal 2 4 2 3 2 2 2 3" xfId="9815"/>
    <cellStyle name="Normal 2 4 2 3 2 2 2 3 2" xfId="22218"/>
    <cellStyle name="Normal 2 4 2 3 2 2 2 4" xfId="15753"/>
    <cellStyle name="Normal 2 4 2 3 2 2 3" xfId="5550"/>
    <cellStyle name="Normal 2 4 2 3 2 2 3 2" xfId="10631"/>
    <cellStyle name="Normal 2 4 2 3 2 2 3 2 2" xfId="23032"/>
    <cellStyle name="Normal 2 4 2 3 2 2 3 3" xfId="17982"/>
    <cellStyle name="Normal 2 4 2 3 2 2 4" xfId="8472"/>
    <cellStyle name="Normal 2 4 2 3 2 2 4 2" xfId="20888"/>
    <cellStyle name="Normal 2 4 2 3 2 2 5" xfId="14363"/>
    <cellStyle name="Normal 2 4 2 3 2 2 6" xfId="13828"/>
    <cellStyle name="Normal 2 4 2 3 2 2_LNG &amp; LPG rework" xfId="30511"/>
    <cellStyle name="Normal 2 4 2 3 2 3" xfId="2361"/>
    <cellStyle name="Normal 2 4 2 3 2 3 2" xfId="5551"/>
    <cellStyle name="Normal 2 4 2 3 2 3 2 2" xfId="10427"/>
    <cellStyle name="Normal 2 4 2 3 2 3 2 2 2" xfId="22828"/>
    <cellStyle name="Normal 2 4 2 3 2 3 2 3" xfId="17983"/>
    <cellStyle name="Normal 2 4 2 3 2 3 3" xfId="10818"/>
    <cellStyle name="Normal 2 4 2 3 2 3 3 2" xfId="23219"/>
    <cellStyle name="Normal 2 4 2 3 2 3 4" xfId="8473"/>
    <cellStyle name="Normal 2 4 2 3 2 3 4 2" xfId="20889"/>
    <cellStyle name="Normal 2 4 2 3 2 3 5" xfId="15754"/>
    <cellStyle name="Normal 2 4 2 3 2 3_LNG &amp; LPG rework" xfId="30512"/>
    <cellStyle name="Normal 2 4 2 3 2 4" xfId="2362"/>
    <cellStyle name="Normal 2 4 2 3 2 4 2" xfId="5552"/>
    <cellStyle name="Normal 2 4 2 3 2 4 2 2" xfId="11925"/>
    <cellStyle name="Normal 2 4 2 3 2 4 2 2 2" xfId="24313"/>
    <cellStyle name="Normal 2 4 2 3 2 4 2 3" xfId="17984"/>
    <cellStyle name="Normal 2 4 2 3 2 4 3" xfId="8474"/>
    <cellStyle name="Normal 2 4 2 3 2 4 3 2" xfId="20890"/>
    <cellStyle name="Normal 2 4 2 3 2 4 4" xfId="15755"/>
    <cellStyle name="Normal 2 4 2 3 2 5" xfId="2359"/>
    <cellStyle name="Normal 2 4 2 3 2 5 2" xfId="6886"/>
    <cellStyle name="Normal 2 4 2 3 2 5 2 2" xfId="13045"/>
    <cellStyle name="Normal 2 4 2 3 2 5 2 2 2" xfId="25432"/>
    <cellStyle name="Normal 2 4 2 3 2 5 2 3" xfId="19312"/>
    <cellStyle name="Normal 2 4 2 3 2 5 3" xfId="9814"/>
    <cellStyle name="Normal 2 4 2 3 2 5 3 2" xfId="22217"/>
    <cellStyle name="Normal 2 4 2 3 2 5 4" xfId="15752"/>
    <cellStyle name="Normal 2 4 2 3 2 6" xfId="5549"/>
    <cellStyle name="Normal 2 4 2 3 2 6 2" xfId="11924"/>
    <cellStyle name="Normal 2 4 2 3 2 6 2 2" xfId="24312"/>
    <cellStyle name="Normal 2 4 2 3 2 6 3" xfId="17981"/>
    <cellStyle name="Normal 2 4 2 3 2 7" xfId="8471"/>
    <cellStyle name="Normal 2 4 2 3 2 7 2" xfId="20887"/>
    <cellStyle name="Normal 2 4 2 3 2 8" xfId="14008"/>
    <cellStyle name="Normal 2 4 2 3 2 9" xfId="13650"/>
    <cellStyle name="Normal 2 4 2 3 2_Alumina Prices" xfId="2363"/>
    <cellStyle name="Normal 2 4 2 3 3" xfId="347"/>
    <cellStyle name="Normal 2 4 2 3 3 2" xfId="721"/>
    <cellStyle name="Normal 2 4 2 3 3 2 2" xfId="4107"/>
    <cellStyle name="Normal 2 4 2 3 3 2 2 2" xfId="7171"/>
    <cellStyle name="Normal 2 4 2 3 3 2 2 2 2" xfId="13329"/>
    <cellStyle name="Normal 2 4 2 3 3 2 2 2 2 2" xfId="25716"/>
    <cellStyle name="Normal 2 4 2 3 3 2 2 2 3" xfId="19596"/>
    <cellStyle name="Normal 2 4 2 3 3 2 2 3" xfId="10098"/>
    <cellStyle name="Normal 2 4 2 3 3 2 2 3 2" xfId="22501"/>
    <cellStyle name="Normal 2 4 2 3 3 2 2 4" xfId="16678"/>
    <cellStyle name="Normal 2 4 2 3 3 2 3" xfId="6482"/>
    <cellStyle name="Normal 2 4 2 3 3 2 3 2" xfId="12641"/>
    <cellStyle name="Normal 2 4 2 3 3 2 3 2 2" xfId="25028"/>
    <cellStyle name="Normal 2 4 2 3 3 2 3 3" xfId="18908"/>
    <cellStyle name="Normal 2 4 2 3 3 2 4" xfId="9410"/>
    <cellStyle name="Normal 2 4 2 3 3 2 4 2" xfId="21813"/>
    <cellStyle name="Normal 2 4 2 3 3 2 5" xfId="14451"/>
    <cellStyle name="Normal 2 4 2 3 3 3" xfId="2364"/>
    <cellStyle name="Normal 2 4 2 3 3 3 2" xfId="6888"/>
    <cellStyle name="Normal 2 4 2 3 3 3 2 2" xfId="13047"/>
    <cellStyle name="Normal 2 4 2 3 3 3 2 2 2" xfId="25434"/>
    <cellStyle name="Normal 2 4 2 3 3 3 2 3" xfId="19314"/>
    <cellStyle name="Normal 2 4 2 3 3 3 3" xfId="9816"/>
    <cellStyle name="Normal 2 4 2 3 3 3 3 2" xfId="22219"/>
    <cellStyle name="Normal 2 4 2 3 3 3 4" xfId="15756"/>
    <cellStyle name="Normal 2 4 2 3 3 4" xfId="5553"/>
    <cellStyle name="Normal 2 4 2 3 3 4 2" xfId="11926"/>
    <cellStyle name="Normal 2 4 2 3 3 4 2 2" xfId="24314"/>
    <cellStyle name="Normal 2 4 2 3 3 4 3" xfId="17985"/>
    <cellStyle name="Normal 2 4 2 3 3 5" xfId="8475"/>
    <cellStyle name="Normal 2 4 2 3 3 5 2" xfId="20891"/>
    <cellStyle name="Normal 2 4 2 3 3 6" xfId="14096"/>
    <cellStyle name="Normal 2 4 2 3 3 7" xfId="13740"/>
    <cellStyle name="Normal 2 4 2 3 3_LNG &amp; LPG rework" xfId="30513"/>
    <cellStyle name="Normal 2 4 2 3 4" xfId="435"/>
    <cellStyle name="Normal 2 4 2 3 4 2" xfId="809"/>
    <cellStyle name="Normal 2 4 2 3 4 2 2" xfId="4193"/>
    <cellStyle name="Normal 2 4 2 3 4 2 2 2" xfId="7253"/>
    <cellStyle name="Normal 2 4 2 3 4 2 2 2 2" xfId="13411"/>
    <cellStyle name="Normal 2 4 2 3 4 2 2 2 2 2" xfId="25798"/>
    <cellStyle name="Normal 2 4 2 3 4 2 2 2 3" xfId="19678"/>
    <cellStyle name="Normal 2 4 2 3 4 2 2 3" xfId="10180"/>
    <cellStyle name="Normal 2 4 2 3 4 2 2 3 2" xfId="22583"/>
    <cellStyle name="Normal 2 4 2 3 4 2 2 4" xfId="16764"/>
    <cellStyle name="Normal 2 4 2 3 4 2 3" xfId="6568"/>
    <cellStyle name="Normal 2 4 2 3 4 2 3 2" xfId="12727"/>
    <cellStyle name="Normal 2 4 2 3 4 2 3 2 2" xfId="25114"/>
    <cellStyle name="Normal 2 4 2 3 4 2 3 3" xfId="18994"/>
    <cellStyle name="Normal 2 4 2 3 4 2 4" xfId="9496"/>
    <cellStyle name="Normal 2 4 2 3 4 2 4 2" xfId="21899"/>
    <cellStyle name="Normal 2 4 2 3 4 2 5" xfId="14539"/>
    <cellStyle name="Normal 2 4 2 3 4 3" xfId="2365"/>
    <cellStyle name="Normal 2 4 2 3 4 3 2" xfId="6889"/>
    <cellStyle name="Normal 2 4 2 3 4 3 2 2" xfId="13048"/>
    <cellStyle name="Normal 2 4 2 3 4 3 2 2 2" xfId="25435"/>
    <cellStyle name="Normal 2 4 2 3 4 3 2 3" xfId="19315"/>
    <cellStyle name="Normal 2 4 2 3 4 3 3" xfId="9817"/>
    <cellStyle name="Normal 2 4 2 3 4 3 3 2" xfId="22220"/>
    <cellStyle name="Normal 2 4 2 3 4 3 4" xfId="15757"/>
    <cellStyle name="Normal 2 4 2 3 4 4" xfId="5554"/>
    <cellStyle name="Normal 2 4 2 3 4 4 2" xfId="11927"/>
    <cellStyle name="Normal 2 4 2 3 4 4 2 2" xfId="24315"/>
    <cellStyle name="Normal 2 4 2 3 4 4 3" xfId="17986"/>
    <cellStyle name="Normal 2 4 2 3 4 5" xfId="8476"/>
    <cellStyle name="Normal 2 4 2 3 4 5 2" xfId="20892"/>
    <cellStyle name="Normal 2 4 2 3 4 6" xfId="14184"/>
    <cellStyle name="Normal 2 4 2 3 4_LNG &amp; LPG rework" xfId="30514"/>
    <cellStyle name="Normal 2 4 2 3 5" xfId="544"/>
    <cellStyle name="Normal 2 4 2 3 5 2" xfId="2366"/>
    <cellStyle name="Normal 2 4 2 3 5 2 2" xfId="6890"/>
    <cellStyle name="Normal 2 4 2 3 5 2 2 2" xfId="13049"/>
    <cellStyle name="Normal 2 4 2 3 5 2 2 2 2" xfId="25436"/>
    <cellStyle name="Normal 2 4 2 3 5 2 2 3" xfId="19316"/>
    <cellStyle name="Normal 2 4 2 3 5 2 3" xfId="9818"/>
    <cellStyle name="Normal 2 4 2 3 5 2 3 2" xfId="22221"/>
    <cellStyle name="Normal 2 4 2 3 5 2 4" xfId="15758"/>
    <cellStyle name="Normal 2 4 2 3 5 3" xfId="5555"/>
    <cellStyle name="Normal 2 4 2 3 5 3 2" xfId="10940"/>
    <cellStyle name="Normal 2 4 2 3 5 3 2 2" xfId="23341"/>
    <cellStyle name="Normal 2 4 2 3 5 3 3" xfId="17987"/>
    <cellStyle name="Normal 2 4 2 3 5 4" xfId="8477"/>
    <cellStyle name="Normal 2 4 2 3 5 4 2" xfId="20893"/>
    <cellStyle name="Normal 2 4 2 3 5 5" xfId="14275"/>
    <cellStyle name="Normal 2 4 2 3 5_LNG &amp; LPG rework" xfId="30515"/>
    <cellStyle name="Normal 2 4 2 3 6" xfId="2367"/>
    <cellStyle name="Normal 2 4 2 3 6 2" xfId="5556"/>
    <cellStyle name="Normal 2 4 2 3 6 2 2" xfId="11928"/>
    <cellStyle name="Normal 2 4 2 3 6 2 2 2" xfId="24316"/>
    <cellStyle name="Normal 2 4 2 3 6 2 3" xfId="17988"/>
    <cellStyle name="Normal 2 4 2 3 6 3" xfId="8478"/>
    <cellStyle name="Normal 2 4 2 3 6 3 2" xfId="20894"/>
    <cellStyle name="Normal 2 4 2 3 6 4" xfId="15759"/>
    <cellStyle name="Normal 2 4 2 3 7" xfId="2368"/>
    <cellStyle name="Normal 2 4 2 3 7 2" xfId="5557"/>
    <cellStyle name="Normal 2 4 2 3 7 2 2" xfId="11929"/>
    <cellStyle name="Normal 2 4 2 3 7 2 2 2" xfId="24317"/>
    <cellStyle name="Normal 2 4 2 3 7 2 3" xfId="17989"/>
    <cellStyle name="Normal 2 4 2 3 7 3" xfId="8479"/>
    <cellStyle name="Normal 2 4 2 3 7 3 2" xfId="20895"/>
    <cellStyle name="Normal 2 4 2 3 7 4" xfId="15760"/>
    <cellStyle name="Normal 2 4 2 3 8" xfId="2369"/>
    <cellStyle name="Normal 2 4 2 3 8 2" xfId="5558"/>
    <cellStyle name="Normal 2 4 2 3 8 2 2" xfId="11930"/>
    <cellStyle name="Normal 2 4 2 3 8 2 2 2" xfId="24318"/>
    <cellStyle name="Normal 2 4 2 3 8 2 3" xfId="17990"/>
    <cellStyle name="Normal 2 4 2 3 8 3" xfId="8480"/>
    <cellStyle name="Normal 2 4 2 3 8 3 2" xfId="20896"/>
    <cellStyle name="Normal 2 4 2 3 8 4" xfId="15761"/>
    <cellStyle name="Normal 2 4 2 3 9" xfId="2358"/>
    <cellStyle name="Normal 2 4 2 3 9 2" xfId="26990"/>
    <cellStyle name="Normal 2 4 2 3_Alumina - Quantity and Value" xfId="4011"/>
    <cellStyle name="Normal 2 4 2 4" xfId="213"/>
    <cellStyle name="Normal 2 4 2 4 2" xfId="589"/>
    <cellStyle name="Normal 2 4 2 4 2 2" xfId="2371"/>
    <cellStyle name="Normal 2 4 2 4 2 2 2" xfId="6892"/>
    <cellStyle name="Normal 2 4 2 4 2 2 2 2" xfId="13051"/>
    <cellStyle name="Normal 2 4 2 4 2 2 2 2 2" xfId="25438"/>
    <cellStyle name="Normal 2 4 2 4 2 2 2 3" xfId="19318"/>
    <cellStyle name="Normal 2 4 2 4 2 2 3" xfId="9820"/>
    <cellStyle name="Normal 2 4 2 4 2 2 3 2" xfId="22223"/>
    <cellStyle name="Normal 2 4 2 4 2 2 4" xfId="15763"/>
    <cellStyle name="Normal 2 4 2 4 2 3" xfId="5560"/>
    <cellStyle name="Normal 2 4 2 4 2 3 2" xfId="10632"/>
    <cellStyle name="Normal 2 4 2 4 2 3 2 2" xfId="23033"/>
    <cellStyle name="Normal 2 4 2 4 2 3 3" xfId="17992"/>
    <cellStyle name="Normal 2 4 2 4 2 4" xfId="8482"/>
    <cellStyle name="Normal 2 4 2 4 2 4 2" xfId="20898"/>
    <cellStyle name="Normal 2 4 2 4 2 5" xfId="14319"/>
    <cellStyle name="Normal 2 4 2 4 2 6" xfId="13784"/>
    <cellStyle name="Normal 2 4 2 4 2_LNG &amp; LPG rework" xfId="30516"/>
    <cellStyle name="Normal 2 4 2 4 3" xfId="2372"/>
    <cellStyle name="Normal 2 4 2 4 3 2" xfId="5561"/>
    <cellStyle name="Normal 2 4 2 4 3 2 2" xfId="10428"/>
    <cellStyle name="Normal 2 4 2 4 3 2 2 2" xfId="22829"/>
    <cellStyle name="Normal 2 4 2 4 3 2 3" xfId="17993"/>
    <cellStyle name="Normal 2 4 2 4 3 3" xfId="10819"/>
    <cellStyle name="Normal 2 4 2 4 3 3 2" xfId="23220"/>
    <cellStyle name="Normal 2 4 2 4 3 4" xfId="8483"/>
    <cellStyle name="Normal 2 4 2 4 3 4 2" xfId="20899"/>
    <cellStyle name="Normal 2 4 2 4 3 5" xfId="15764"/>
    <cellStyle name="Normal 2 4 2 4 3_LNG &amp; LPG rework" xfId="30517"/>
    <cellStyle name="Normal 2 4 2 4 4" xfId="2373"/>
    <cellStyle name="Normal 2 4 2 4 4 2" xfId="5562"/>
    <cellStyle name="Normal 2 4 2 4 4 2 2" xfId="11932"/>
    <cellStyle name="Normal 2 4 2 4 4 2 2 2" xfId="24320"/>
    <cellStyle name="Normal 2 4 2 4 4 2 3" xfId="17994"/>
    <cellStyle name="Normal 2 4 2 4 4 3" xfId="8484"/>
    <cellStyle name="Normal 2 4 2 4 4 3 2" xfId="20900"/>
    <cellStyle name="Normal 2 4 2 4 4 4" xfId="15765"/>
    <cellStyle name="Normal 2 4 2 4 5" xfId="2370"/>
    <cellStyle name="Normal 2 4 2 4 5 2" xfId="6891"/>
    <cellStyle name="Normal 2 4 2 4 5 2 2" xfId="13050"/>
    <cellStyle name="Normal 2 4 2 4 5 2 2 2" xfId="25437"/>
    <cellStyle name="Normal 2 4 2 4 5 2 3" xfId="19317"/>
    <cellStyle name="Normal 2 4 2 4 5 3" xfId="9819"/>
    <cellStyle name="Normal 2 4 2 4 5 3 2" xfId="22222"/>
    <cellStyle name="Normal 2 4 2 4 5 4" xfId="15762"/>
    <cellStyle name="Normal 2 4 2 4 6" xfId="5559"/>
    <cellStyle name="Normal 2 4 2 4 6 2" xfId="11931"/>
    <cellStyle name="Normal 2 4 2 4 6 2 2" xfId="24319"/>
    <cellStyle name="Normal 2 4 2 4 6 3" xfId="17991"/>
    <cellStyle name="Normal 2 4 2 4 7" xfId="8481"/>
    <cellStyle name="Normal 2 4 2 4 7 2" xfId="20897"/>
    <cellStyle name="Normal 2 4 2 4 8" xfId="13964"/>
    <cellStyle name="Normal 2 4 2 4 9" xfId="13606"/>
    <cellStyle name="Normal 2 4 2 4_Alumina Prices" xfId="2374"/>
    <cellStyle name="Normal 2 4 2 5" xfId="303"/>
    <cellStyle name="Normal 2 4 2 5 2" xfId="677"/>
    <cellStyle name="Normal 2 4 2 5 2 2" xfId="3540"/>
    <cellStyle name="Normal 2 4 2 5 2 2 2" xfId="7116"/>
    <cellStyle name="Normal 2 4 2 5 2 2 2 2" xfId="13274"/>
    <cellStyle name="Normal 2 4 2 5 2 2 2 2 2" xfId="25661"/>
    <cellStyle name="Normal 2 4 2 5 2 2 2 3" xfId="19541"/>
    <cellStyle name="Normal 2 4 2 5 2 2 3" xfId="10043"/>
    <cellStyle name="Normal 2 4 2 5 2 2 3 2" xfId="22446"/>
    <cellStyle name="Normal 2 4 2 5 2 2 4" xfId="16592"/>
    <cellStyle name="Normal 2 4 2 5 2 3" xfId="6392"/>
    <cellStyle name="Normal 2 4 2 5 2 3 2" xfId="12555"/>
    <cellStyle name="Normal 2 4 2 5 2 3 2 2" xfId="24942"/>
    <cellStyle name="Normal 2 4 2 5 2 3 3" xfId="18822"/>
    <cellStyle name="Normal 2 4 2 5 2 4" xfId="9317"/>
    <cellStyle name="Normal 2 4 2 5 2 4 2" xfId="21727"/>
    <cellStyle name="Normal 2 4 2 5 2 5" xfId="14407"/>
    <cellStyle name="Normal 2 4 2 5 3" xfId="2375"/>
    <cellStyle name="Normal 2 4 2 5 3 2" xfId="10896"/>
    <cellStyle name="Normal 2 4 2 5 3 2 2" xfId="23297"/>
    <cellStyle name="Normal 2 4 2 5 4" xfId="14052"/>
    <cellStyle name="Normal 2 4 2 5 5" xfId="13696"/>
    <cellStyle name="Normal 2 4 2 5 6" xfId="26991"/>
    <cellStyle name="Normal 2 4 2 5_LNG &amp; LPG rework" xfId="30518"/>
    <cellStyle name="Normal 2 4 2 6" xfId="391"/>
    <cellStyle name="Normal 2 4 2 6 2" xfId="765"/>
    <cellStyle name="Normal 2 4 2 6 2 2" xfId="4149"/>
    <cellStyle name="Normal 2 4 2 6 2 2 2" xfId="7209"/>
    <cellStyle name="Normal 2 4 2 6 2 2 2 2" xfId="13367"/>
    <cellStyle name="Normal 2 4 2 6 2 2 2 2 2" xfId="25754"/>
    <cellStyle name="Normal 2 4 2 6 2 2 2 3" xfId="19634"/>
    <cellStyle name="Normal 2 4 2 6 2 2 3" xfId="10136"/>
    <cellStyle name="Normal 2 4 2 6 2 2 3 2" xfId="22539"/>
    <cellStyle name="Normal 2 4 2 6 2 2 4" xfId="16720"/>
    <cellStyle name="Normal 2 4 2 6 2 3" xfId="6524"/>
    <cellStyle name="Normal 2 4 2 6 2 3 2" xfId="12683"/>
    <cellStyle name="Normal 2 4 2 6 2 3 2 2" xfId="25070"/>
    <cellStyle name="Normal 2 4 2 6 2 3 3" xfId="18950"/>
    <cellStyle name="Normal 2 4 2 6 2 4" xfId="9452"/>
    <cellStyle name="Normal 2 4 2 6 2 4 2" xfId="21855"/>
    <cellStyle name="Normal 2 4 2 6 2 5" xfId="14495"/>
    <cellStyle name="Normal 2 4 2 6 3" xfId="4040"/>
    <cellStyle name="Normal 2 4 2 6 3 2" xfId="6425"/>
    <cellStyle name="Normal 2 4 2 6 3 2 2" xfId="12584"/>
    <cellStyle name="Normal 2 4 2 6 3 2 2 2" xfId="24971"/>
    <cellStyle name="Normal 2 4 2 6 3 2 3" xfId="18851"/>
    <cellStyle name="Normal 2 4 2 6 3 3" xfId="9353"/>
    <cellStyle name="Normal 2 4 2 6 3 3 2" xfId="21756"/>
    <cellStyle name="Normal 2 4 2 6 3 4" xfId="16621"/>
    <cellStyle name="Normal 2 4 2 6 4" xfId="2376"/>
    <cellStyle name="Normal 2 4 2 6 5" xfId="14140"/>
    <cellStyle name="Normal 2 4 2 7" xfId="500"/>
    <cellStyle name="Normal 2 4 2 7 2" xfId="4052"/>
    <cellStyle name="Normal 2 4 2 7 2 2" xfId="6427"/>
    <cellStyle name="Normal 2 4 2 7 2 2 2" xfId="12586"/>
    <cellStyle name="Normal 2 4 2 7 2 2 2 2" xfId="24973"/>
    <cellStyle name="Normal 2 4 2 7 2 2 3" xfId="18853"/>
    <cellStyle name="Normal 2 4 2 7 2 3" xfId="9355"/>
    <cellStyle name="Normal 2 4 2 7 2 3 2" xfId="21758"/>
    <cellStyle name="Normal 2 4 2 7 2 4" xfId="16623"/>
    <cellStyle name="Normal 2 4 2 7 3" xfId="2377"/>
    <cellStyle name="Normal 2 4 2 7 4" xfId="14231"/>
    <cellStyle name="Normal 2 4 2 8" xfId="2378"/>
    <cellStyle name="Normal 2 4 2 9" xfId="2379"/>
    <cellStyle name="Normal 2 4 2_Alumina Prices" xfId="2380"/>
    <cellStyle name="Normal 2 4 20" xfId="13862"/>
    <cellStyle name="Normal 2 4 21" xfId="13505"/>
    <cellStyle name="Normal 2 4 3" xfId="131"/>
    <cellStyle name="Normal 2 4 3 10" xfId="2381"/>
    <cellStyle name="Normal 2 4 3 10 2" xfId="6893"/>
    <cellStyle name="Normal 2 4 3 10 2 2" xfId="13052"/>
    <cellStyle name="Normal 2 4 3 10 2 2 2" xfId="25439"/>
    <cellStyle name="Normal 2 4 3 10 2 3" xfId="19319"/>
    <cellStyle name="Normal 2 4 3 10 3" xfId="9821"/>
    <cellStyle name="Normal 2 4 3 10 3 2" xfId="22224"/>
    <cellStyle name="Normal 2 4 3 10 4" xfId="15766"/>
    <cellStyle name="Normal 2 4 3 11" xfId="5563"/>
    <cellStyle name="Normal 2 4 3 11 2" xfId="11933"/>
    <cellStyle name="Normal 2 4 3 11 2 2" xfId="24321"/>
    <cellStyle name="Normal 2 4 3 11 3" xfId="17995"/>
    <cellStyle name="Normal 2 4 3 12" xfId="8485"/>
    <cellStyle name="Normal 2 4 3 12 2" xfId="20901"/>
    <cellStyle name="Normal 2 4 3 13" xfId="13884"/>
    <cellStyle name="Normal 2 4 3 14" xfId="13527"/>
    <cellStyle name="Normal 2 4 3 2" xfId="175"/>
    <cellStyle name="Normal 2 4 3 2 10" xfId="5564"/>
    <cellStyle name="Normal 2 4 3 2 10 2" xfId="11934"/>
    <cellStyle name="Normal 2 4 3 2 10 2 2" xfId="24322"/>
    <cellStyle name="Normal 2 4 3 2 10 3" xfId="17996"/>
    <cellStyle name="Normal 2 4 3 2 11" xfId="8486"/>
    <cellStyle name="Normal 2 4 3 2 11 2" xfId="20902"/>
    <cellStyle name="Normal 2 4 3 2 12" xfId="13928"/>
    <cellStyle name="Normal 2 4 3 2 13" xfId="13571"/>
    <cellStyle name="Normal 2 4 3 2 2" xfId="266"/>
    <cellStyle name="Normal 2 4 3 2 2 2" xfId="642"/>
    <cellStyle name="Normal 2 4 3 2 2 2 2" xfId="2384"/>
    <cellStyle name="Normal 2 4 3 2 2 2 2 2" xfId="6896"/>
    <cellStyle name="Normal 2 4 3 2 2 2 2 2 2" xfId="13055"/>
    <cellStyle name="Normal 2 4 3 2 2 2 2 2 2 2" xfId="25442"/>
    <cellStyle name="Normal 2 4 3 2 2 2 2 2 3" xfId="19322"/>
    <cellStyle name="Normal 2 4 3 2 2 2 2 3" xfId="9824"/>
    <cellStyle name="Normal 2 4 3 2 2 2 2 3 2" xfId="22227"/>
    <cellStyle name="Normal 2 4 3 2 2 2 2 4" xfId="15769"/>
    <cellStyle name="Normal 2 4 3 2 2 2 3" xfId="5566"/>
    <cellStyle name="Normal 2 4 3 2 2 2 3 2" xfId="10633"/>
    <cellStyle name="Normal 2 4 3 2 2 2 3 2 2" xfId="23034"/>
    <cellStyle name="Normal 2 4 3 2 2 2 3 3" xfId="17998"/>
    <cellStyle name="Normal 2 4 3 2 2 2 4" xfId="8488"/>
    <cellStyle name="Normal 2 4 3 2 2 2 4 2" xfId="20904"/>
    <cellStyle name="Normal 2 4 3 2 2 2 5" xfId="14372"/>
    <cellStyle name="Normal 2 4 3 2 2 2 6" xfId="13837"/>
    <cellStyle name="Normal 2 4 3 2 2 2_LNG &amp; LPG rework" xfId="30519"/>
    <cellStyle name="Normal 2 4 3 2 2 3" xfId="2385"/>
    <cellStyle name="Normal 2 4 3 2 2 3 2" xfId="5567"/>
    <cellStyle name="Normal 2 4 3 2 2 3 2 2" xfId="10429"/>
    <cellStyle name="Normal 2 4 3 2 2 3 2 2 2" xfId="22830"/>
    <cellStyle name="Normal 2 4 3 2 2 3 2 3" xfId="17999"/>
    <cellStyle name="Normal 2 4 3 2 2 3 3" xfId="10820"/>
    <cellStyle name="Normal 2 4 3 2 2 3 3 2" xfId="23221"/>
    <cellStyle name="Normal 2 4 3 2 2 3 4" xfId="8489"/>
    <cellStyle name="Normal 2 4 3 2 2 3 4 2" xfId="20905"/>
    <cellStyle name="Normal 2 4 3 2 2 3 5" xfId="15770"/>
    <cellStyle name="Normal 2 4 3 2 2 3_LNG &amp; LPG rework" xfId="30520"/>
    <cellStyle name="Normal 2 4 3 2 2 4" xfId="2386"/>
    <cellStyle name="Normal 2 4 3 2 2 4 2" xfId="5568"/>
    <cellStyle name="Normal 2 4 3 2 2 4 2 2" xfId="11936"/>
    <cellStyle name="Normal 2 4 3 2 2 4 2 2 2" xfId="24324"/>
    <cellStyle name="Normal 2 4 3 2 2 4 2 3" xfId="18000"/>
    <cellStyle name="Normal 2 4 3 2 2 4 3" xfId="8490"/>
    <cellStyle name="Normal 2 4 3 2 2 4 3 2" xfId="20906"/>
    <cellStyle name="Normal 2 4 3 2 2 4 4" xfId="15771"/>
    <cellStyle name="Normal 2 4 3 2 2 5" xfId="2383"/>
    <cellStyle name="Normal 2 4 3 2 2 5 2" xfId="6895"/>
    <cellStyle name="Normal 2 4 3 2 2 5 2 2" xfId="13054"/>
    <cellStyle name="Normal 2 4 3 2 2 5 2 2 2" xfId="25441"/>
    <cellStyle name="Normal 2 4 3 2 2 5 2 3" xfId="19321"/>
    <cellStyle name="Normal 2 4 3 2 2 5 3" xfId="9823"/>
    <cellStyle name="Normal 2 4 3 2 2 5 3 2" xfId="22226"/>
    <cellStyle name="Normal 2 4 3 2 2 5 4" xfId="15768"/>
    <cellStyle name="Normal 2 4 3 2 2 6" xfId="5565"/>
    <cellStyle name="Normal 2 4 3 2 2 6 2" xfId="11935"/>
    <cellStyle name="Normal 2 4 3 2 2 6 2 2" xfId="24323"/>
    <cellStyle name="Normal 2 4 3 2 2 6 3" xfId="17997"/>
    <cellStyle name="Normal 2 4 3 2 2 7" xfId="8487"/>
    <cellStyle name="Normal 2 4 3 2 2 7 2" xfId="20903"/>
    <cellStyle name="Normal 2 4 3 2 2 8" xfId="14017"/>
    <cellStyle name="Normal 2 4 3 2 2 9" xfId="13659"/>
    <cellStyle name="Normal 2 4 3 2 2_Alumina Prices" xfId="2387"/>
    <cellStyle name="Normal 2 4 3 2 3" xfId="356"/>
    <cellStyle name="Normal 2 4 3 2 3 2" xfId="730"/>
    <cellStyle name="Normal 2 4 3 2 3 2 2" xfId="4116"/>
    <cellStyle name="Normal 2 4 3 2 3 2 2 2" xfId="7180"/>
    <cellStyle name="Normal 2 4 3 2 3 2 2 2 2" xfId="13338"/>
    <cellStyle name="Normal 2 4 3 2 3 2 2 2 2 2" xfId="25725"/>
    <cellStyle name="Normal 2 4 3 2 3 2 2 2 3" xfId="19605"/>
    <cellStyle name="Normal 2 4 3 2 3 2 2 3" xfId="10107"/>
    <cellStyle name="Normal 2 4 3 2 3 2 2 3 2" xfId="22510"/>
    <cellStyle name="Normal 2 4 3 2 3 2 2 4" xfId="16687"/>
    <cellStyle name="Normal 2 4 3 2 3 2 3" xfId="6491"/>
    <cellStyle name="Normal 2 4 3 2 3 2 3 2" xfId="12650"/>
    <cellStyle name="Normal 2 4 3 2 3 2 3 2 2" xfId="25037"/>
    <cellStyle name="Normal 2 4 3 2 3 2 3 3" xfId="18917"/>
    <cellStyle name="Normal 2 4 3 2 3 2 4" xfId="9419"/>
    <cellStyle name="Normal 2 4 3 2 3 2 4 2" xfId="21822"/>
    <cellStyle name="Normal 2 4 3 2 3 2 5" xfId="14460"/>
    <cellStyle name="Normal 2 4 3 2 3 3" xfId="2388"/>
    <cellStyle name="Normal 2 4 3 2 3 3 2" xfId="6897"/>
    <cellStyle name="Normal 2 4 3 2 3 3 2 2" xfId="13056"/>
    <cellStyle name="Normal 2 4 3 2 3 3 2 2 2" xfId="25443"/>
    <cellStyle name="Normal 2 4 3 2 3 3 2 3" xfId="19323"/>
    <cellStyle name="Normal 2 4 3 2 3 3 3" xfId="9825"/>
    <cellStyle name="Normal 2 4 3 2 3 3 3 2" xfId="22228"/>
    <cellStyle name="Normal 2 4 3 2 3 3 4" xfId="15772"/>
    <cellStyle name="Normal 2 4 3 2 3 4" xfId="5569"/>
    <cellStyle name="Normal 2 4 3 2 3 4 2" xfId="11937"/>
    <cellStyle name="Normal 2 4 3 2 3 4 2 2" xfId="24325"/>
    <cellStyle name="Normal 2 4 3 2 3 4 3" xfId="18001"/>
    <cellStyle name="Normal 2 4 3 2 3 5" xfId="8491"/>
    <cellStyle name="Normal 2 4 3 2 3 5 2" xfId="20907"/>
    <cellStyle name="Normal 2 4 3 2 3 6" xfId="14105"/>
    <cellStyle name="Normal 2 4 3 2 3 7" xfId="13749"/>
    <cellStyle name="Normal 2 4 3 2 3_LNG &amp; LPG rework" xfId="30521"/>
    <cellStyle name="Normal 2 4 3 2 4" xfId="444"/>
    <cellStyle name="Normal 2 4 3 2 4 2" xfId="818"/>
    <cellStyle name="Normal 2 4 3 2 4 2 2" xfId="4202"/>
    <cellStyle name="Normal 2 4 3 2 4 2 2 2" xfId="7262"/>
    <cellStyle name="Normal 2 4 3 2 4 2 2 2 2" xfId="13420"/>
    <cellStyle name="Normal 2 4 3 2 4 2 2 2 2 2" xfId="25807"/>
    <cellStyle name="Normal 2 4 3 2 4 2 2 2 3" xfId="19687"/>
    <cellStyle name="Normal 2 4 3 2 4 2 2 3" xfId="10189"/>
    <cellStyle name="Normal 2 4 3 2 4 2 2 3 2" xfId="22592"/>
    <cellStyle name="Normal 2 4 3 2 4 2 2 4" xfId="16773"/>
    <cellStyle name="Normal 2 4 3 2 4 2 3" xfId="6577"/>
    <cellStyle name="Normal 2 4 3 2 4 2 3 2" xfId="12736"/>
    <cellStyle name="Normal 2 4 3 2 4 2 3 2 2" xfId="25123"/>
    <cellStyle name="Normal 2 4 3 2 4 2 3 3" xfId="19003"/>
    <cellStyle name="Normal 2 4 3 2 4 2 4" xfId="9505"/>
    <cellStyle name="Normal 2 4 3 2 4 2 4 2" xfId="21908"/>
    <cellStyle name="Normal 2 4 3 2 4 2 5" xfId="14548"/>
    <cellStyle name="Normal 2 4 3 2 4 3" xfId="2389"/>
    <cellStyle name="Normal 2 4 3 2 4 3 2" xfId="6898"/>
    <cellStyle name="Normal 2 4 3 2 4 3 2 2" xfId="13057"/>
    <cellStyle name="Normal 2 4 3 2 4 3 2 2 2" xfId="25444"/>
    <cellStyle name="Normal 2 4 3 2 4 3 2 3" xfId="19324"/>
    <cellStyle name="Normal 2 4 3 2 4 3 3" xfId="9826"/>
    <cellStyle name="Normal 2 4 3 2 4 3 3 2" xfId="22229"/>
    <cellStyle name="Normal 2 4 3 2 4 3 4" xfId="15773"/>
    <cellStyle name="Normal 2 4 3 2 4 4" xfId="5570"/>
    <cellStyle name="Normal 2 4 3 2 4 4 2" xfId="11938"/>
    <cellStyle name="Normal 2 4 3 2 4 4 2 2" xfId="24326"/>
    <cellStyle name="Normal 2 4 3 2 4 4 3" xfId="18002"/>
    <cellStyle name="Normal 2 4 3 2 4 5" xfId="8492"/>
    <cellStyle name="Normal 2 4 3 2 4 5 2" xfId="20908"/>
    <cellStyle name="Normal 2 4 3 2 4 6" xfId="14193"/>
    <cellStyle name="Normal 2 4 3 2 4_LNG &amp; LPG rework" xfId="30522"/>
    <cellStyle name="Normal 2 4 3 2 5" xfId="553"/>
    <cellStyle name="Normal 2 4 3 2 5 2" xfId="2390"/>
    <cellStyle name="Normal 2 4 3 2 5 2 2" xfId="6899"/>
    <cellStyle name="Normal 2 4 3 2 5 2 2 2" xfId="13058"/>
    <cellStyle name="Normal 2 4 3 2 5 2 2 2 2" xfId="25445"/>
    <cellStyle name="Normal 2 4 3 2 5 2 2 3" xfId="19325"/>
    <cellStyle name="Normal 2 4 3 2 5 2 3" xfId="9827"/>
    <cellStyle name="Normal 2 4 3 2 5 2 3 2" xfId="22230"/>
    <cellStyle name="Normal 2 4 3 2 5 2 4" xfId="15774"/>
    <cellStyle name="Normal 2 4 3 2 5 3" xfId="5571"/>
    <cellStyle name="Normal 2 4 3 2 5 3 2" xfId="10949"/>
    <cellStyle name="Normal 2 4 3 2 5 3 2 2" xfId="23350"/>
    <cellStyle name="Normal 2 4 3 2 5 3 3" xfId="18003"/>
    <cellStyle name="Normal 2 4 3 2 5 4" xfId="8493"/>
    <cellStyle name="Normal 2 4 3 2 5 4 2" xfId="20909"/>
    <cellStyle name="Normal 2 4 3 2 5 5" xfId="14284"/>
    <cellStyle name="Normal 2 4 3 2 5_LNG &amp; LPG rework" xfId="30523"/>
    <cellStyle name="Normal 2 4 3 2 6" xfId="2391"/>
    <cellStyle name="Normal 2 4 3 2 6 2" xfId="5572"/>
    <cellStyle name="Normal 2 4 3 2 6 2 2" xfId="11939"/>
    <cellStyle name="Normal 2 4 3 2 6 2 2 2" xfId="24327"/>
    <cellStyle name="Normal 2 4 3 2 6 2 3" xfId="18004"/>
    <cellStyle name="Normal 2 4 3 2 6 3" xfId="8494"/>
    <cellStyle name="Normal 2 4 3 2 6 3 2" xfId="20910"/>
    <cellStyle name="Normal 2 4 3 2 6 4" xfId="15775"/>
    <cellStyle name="Normal 2 4 3 2 7" xfId="2392"/>
    <cellStyle name="Normal 2 4 3 2 7 2" xfId="5573"/>
    <cellStyle name="Normal 2 4 3 2 7 2 2" xfId="11940"/>
    <cellStyle name="Normal 2 4 3 2 7 2 2 2" xfId="24328"/>
    <cellStyle name="Normal 2 4 3 2 7 2 3" xfId="18005"/>
    <cellStyle name="Normal 2 4 3 2 7 3" xfId="8495"/>
    <cellStyle name="Normal 2 4 3 2 7 3 2" xfId="20911"/>
    <cellStyle name="Normal 2 4 3 2 7 4" xfId="15776"/>
    <cellStyle name="Normal 2 4 3 2 8" xfId="2393"/>
    <cellStyle name="Normal 2 4 3 2 8 2" xfId="5574"/>
    <cellStyle name="Normal 2 4 3 2 8 2 2" xfId="11941"/>
    <cellStyle name="Normal 2 4 3 2 8 2 2 2" xfId="24329"/>
    <cellStyle name="Normal 2 4 3 2 8 2 3" xfId="18006"/>
    <cellStyle name="Normal 2 4 3 2 8 3" xfId="8496"/>
    <cellStyle name="Normal 2 4 3 2 8 3 2" xfId="20912"/>
    <cellStyle name="Normal 2 4 3 2 8 4" xfId="15777"/>
    <cellStyle name="Normal 2 4 3 2 9" xfId="2382"/>
    <cellStyle name="Normal 2 4 3 2 9 2" xfId="6894"/>
    <cellStyle name="Normal 2 4 3 2 9 2 2" xfId="13053"/>
    <cellStyle name="Normal 2 4 3 2 9 2 2 2" xfId="25440"/>
    <cellStyle name="Normal 2 4 3 2 9 2 3" xfId="19320"/>
    <cellStyle name="Normal 2 4 3 2 9 3" xfId="9822"/>
    <cellStyle name="Normal 2 4 3 2 9 3 2" xfId="22225"/>
    <cellStyle name="Normal 2 4 3 2 9 4" xfId="15767"/>
    <cellStyle name="Normal 2 4 3 2_Alumina Prices" xfId="2394"/>
    <cellStyle name="Normal 2 4 3 3" xfId="222"/>
    <cellStyle name="Normal 2 4 3 3 2" xfId="598"/>
    <cellStyle name="Normal 2 4 3 3 2 2" xfId="2396"/>
    <cellStyle name="Normal 2 4 3 3 2 2 2" xfId="6901"/>
    <cellStyle name="Normal 2 4 3 3 2 2 2 2" xfId="13060"/>
    <cellStyle name="Normal 2 4 3 3 2 2 2 2 2" xfId="25447"/>
    <cellStyle name="Normal 2 4 3 3 2 2 2 3" xfId="19327"/>
    <cellStyle name="Normal 2 4 3 3 2 2 3" xfId="9829"/>
    <cellStyle name="Normal 2 4 3 3 2 2 3 2" xfId="22232"/>
    <cellStyle name="Normal 2 4 3 3 2 2 4" xfId="15779"/>
    <cellStyle name="Normal 2 4 3 3 2 3" xfId="5576"/>
    <cellStyle name="Normal 2 4 3 3 2 3 2" xfId="10634"/>
    <cellStyle name="Normal 2 4 3 3 2 3 2 2" xfId="23035"/>
    <cellStyle name="Normal 2 4 3 3 2 3 3" xfId="18008"/>
    <cellStyle name="Normal 2 4 3 3 2 4" xfId="8498"/>
    <cellStyle name="Normal 2 4 3 3 2 4 2" xfId="20914"/>
    <cellStyle name="Normal 2 4 3 3 2 5" xfId="14328"/>
    <cellStyle name="Normal 2 4 3 3 2 6" xfId="13793"/>
    <cellStyle name="Normal 2 4 3 3 2_LNG &amp; LPG rework" xfId="30524"/>
    <cellStyle name="Normal 2 4 3 3 3" xfId="2397"/>
    <cellStyle name="Normal 2 4 3 3 3 2" xfId="5577"/>
    <cellStyle name="Normal 2 4 3 3 3 2 2" xfId="10430"/>
    <cellStyle name="Normal 2 4 3 3 3 2 2 2" xfId="22831"/>
    <cellStyle name="Normal 2 4 3 3 3 2 3" xfId="18009"/>
    <cellStyle name="Normal 2 4 3 3 3 3" xfId="10821"/>
    <cellStyle name="Normal 2 4 3 3 3 3 2" xfId="23222"/>
    <cellStyle name="Normal 2 4 3 3 3 4" xfId="8499"/>
    <cellStyle name="Normal 2 4 3 3 3 4 2" xfId="20915"/>
    <cellStyle name="Normal 2 4 3 3 3 5" xfId="15780"/>
    <cellStyle name="Normal 2 4 3 3 3_LNG &amp; LPG rework" xfId="30525"/>
    <cellStyle name="Normal 2 4 3 3 4" xfId="2398"/>
    <cellStyle name="Normal 2 4 3 3 4 2" xfId="5578"/>
    <cellStyle name="Normal 2 4 3 3 4 2 2" xfId="11943"/>
    <cellStyle name="Normal 2 4 3 3 4 2 2 2" xfId="24331"/>
    <cellStyle name="Normal 2 4 3 3 4 2 3" xfId="18010"/>
    <cellStyle name="Normal 2 4 3 3 4 3" xfId="8500"/>
    <cellStyle name="Normal 2 4 3 3 4 3 2" xfId="20916"/>
    <cellStyle name="Normal 2 4 3 3 4 4" xfId="15781"/>
    <cellStyle name="Normal 2 4 3 3 5" xfId="2395"/>
    <cellStyle name="Normal 2 4 3 3 5 2" xfId="6900"/>
    <cellStyle name="Normal 2 4 3 3 5 2 2" xfId="13059"/>
    <cellStyle name="Normal 2 4 3 3 5 2 2 2" xfId="25446"/>
    <cellStyle name="Normal 2 4 3 3 5 2 3" xfId="19326"/>
    <cellStyle name="Normal 2 4 3 3 5 3" xfId="9828"/>
    <cellStyle name="Normal 2 4 3 3 5 3 2" xfId="22231"/>
    <cellStyle name="Normal 2 4 3 3 5 4" xfId="15778"/>
    <cellStyle name="Normal 2 4 3 3 6" xfId="5575"/>
    <cellStyle name="Normal 2 4 3 3 6 2" xfId="11942"/>
    <cellStyle name="Normal 2 4 3 3 6 2 2" xfId="24330"/>
    <cellStyle name="Normal 2 4 3 3 6 3" xfId="18007"/>
    <cellStyle name="Normal 2 4 3 3 7" xfId="8497"/>
    <cellStyle name="Normal 2 4 3 3 7 2" xfId="20913"/>
    <cellStyle name="Normal 2 4 3 3 8" xfId="13973"/>
    <cellStyle name="Normal 2 4 3 3 9" xfId="13615"/>
    <cellStyle name="Normal 2 4 3 3_Alumina Prices" xfId="2399"/>
    <cellStyle name="Normal 2 4 3 4" xfId="312"/>
    <cellStyle name="Normal 2 4 3 4 2" xfId="686"/>
    <cellStyle name="Normal 2 4 3 4 2 2" xfId="4072"/>
    <cellStyle name="Normal 2 4 3 4 2 2 2" xfId="7138"/>
    <cellStyle name="Normal 2 4 3 4 2 2 2 2" xfId="13296"/>
    <cellStyle name="Normal 2 4 3 4 2 2 2 2 2" xfId="25683"/>
    <cellStyle name="Normal 2 4 3 4 2 2 2 3" xfId="19563"/>
    <cellStyle name="Normal 2 4 3 4 2 2 3" xfId="10065"/>
    <cellStyle name="Normal 2 4 3 4 2 2 3 2" xfId="22468"/>
    <cellStyle name="Normal 2 4 3 4 2 2 4" xfId="16643"/>
    <cellStyle name="Normal 2 4 3 4 2 3" xfId="6447"/>
    <cellStyle name="Normal 2 4 3 4 2 3 2" xfId="12606"/>
    <cellStyle name="Normal 2 4 3 4 2 3 2 2" xfId="24993"/>
    <cellStyle name="Normal 2 4 3 4 2 3 3" xfId="18873"/>
    <cellStyle name="Normal 2 4 3 4 2 4" xfId="9375"/>
    <cellStyle name="Normal 2 4 3 4 2 4 2" xfId="21778"/>
    <cellStyle name="Normal 2 4 3 4 2 5" xfId="14416"/>
    <cellStyle name="Normal 2 4 3 4 3" xfId="2400"/>
    <cellStyle name="Normal 2 4 3 4 3 2" xfId="6902"/>
    <cellStyle name="Normal 2 4 3 4 3 2 2" xfId="13061"/>
    <cellStyle name="Normal 2 4 3 4 3 2 2 2" xfId="25448"/>
    <cellStyle name="Normal 2 4 3 4 3 2 3" xfId="19328"/>
    <cellStyle name="Normal 2 4 3 4 3 3" xfId="9830"/>
    <cellStyle name="Normal 2 4 3 4 3 3 2" xfId="22233"/>
    <cellStyle name="Normal 2 4 3 4 3 4" xfId="15782"/>
    <cellStyle name="Normal 2 4 3 4 4" xfId="5579"/>
    <cellStyle name="Normal 2 4 3 4 4 2" xfId="11944"/>
    <cellStyle name="Normal 2 4 3 4 4 2 2" xfId="24332"/>
    <cellStyle name="Normal 2 4 3 4 4 3" xfId="18011"/>
    <cellStyle name="Normal 2 4 3 4 5" xfId="8501"/>
    <cellStyle name="Normal 2 4 3 4 5 2" xfId="20917"/>
    <cellStyle name="Normal 2 4 3 4 6" xfId="14061"/>
    <cellStyle name="Normal 2 4 3 4 7" xfId="13705"/>
    <cellStyle name="Normal 2 4 3 4_LNG &amp; LPG rework" xfId="30526"/>
    <cellStyle name="Normal 2 4 3 5" xfId="400"/>
    <cellStyle name="Normal 2 4 3 5 2" xfId="774"/>
    <cellStyle name="Normal 2 4 3 5 2 2" xfId="4158"/>
    <cellStyle name="Normal 2 4 3 5 2 2 2" xfId="7218"/>
    <cellStyle name="Normal 2 4 3 5 2 2 2 2" xfId="13376"/>
    <cellStyle name="Normal 2 4 3 5 2 2 2 2 2" xfId="25763"/>
    <cellStyle name="Normal 2 4 3 5 2 2 2 3" xfId="19643"/>
    <cellStyle name="Normal 2 4 3 5 2 2 3" xfId="10145"/>
    <cellStyle name="Normal 2 4 3 5 2 2 3 2" xfId="22548"/>
    <cellStyle name="Normal 2 4 3 5 2 2 4" xfId="16729"/>
    <cellStyle name="Normal 2 4 3 5 2 3" xfId="6533"/>
    <cellStyle name="Normal 2 4 3 5 2 3 2" xfId="12692"/>
    <cellStyle name="Normal 2 4 3 5 2 3 2 2" xfId="25079"/>
    <cellStyle name="Normal 2 4 3 5 2 3 3" xfId="18959"/>
    <cellStyle name="Normal 2 4 3 5 2 4" xfId="9461"/>
    <cellStyle name="Normal 2 4 3 5 2 4 2" xfId="21864"/>
    <cellStyle name="Normal 2 4 3 5 2 5" xfId="14504"/>
    <cellStyle name="Normal 2 4 3 5 3" xfId="2401"/>
    <cellStyle name="Normal 2 4 3 5 3 2" xfId="6903"/>
    <cellStyle name="Normal 2 4 3 5 3 2 2" xfId="13062"/>
    <cellStyle name="Normal 2 4 3 5 3 2 2 2" xfId="25449"/>
    <cellStyle name="Normal 2 4 3 5 3 2 3" xfId="19329"/>
    <cellStyle name="Normal 2 4 3 5 3 3" xfId="9831"/>
    <cellStyle name="Normal 2 4 3 5 3 3 2" xfId="22234"/>
    <cellStyle name="Normal 2 4 3 5 3 4" xfId="15783"/>
    <cellStyle name="Normal 2 4 3 5 4" xfId="5580"/>
    <cellStyle name="Normal 2 4 3 5 4 2" xfId="11945"/>
    <cellStyle name="Normal 2 4 3 5 4 2 2" xfId="24333"/>
    <cellStyle name="Normal 2 4 3 5 4 3" xfId="18012"/>
    <cellStyle name="Normal 2 4 3 5 5" xfId="8502"/>
    <cellStyle name="Normal 2 4 3 5 5 2" xfId="20918"/>
    <cellStyle name="Normal 2 4 3 5 6" xfId="14149"/>
    <cellStyle name="Normal 2 4 3 5_LNG &amp; LPG rework" xfId="30527"/>
    <cellStyle name="Normal 2 4 3 6" xfId="509"/>
    <cellStyle name="Normal 2 4 3 6 2" xfId="2402"/>
    <cellStyle name="Normal 2 4 3 6 2 2" xfId="6904"/>
    <cellStyle name="Normal 2 4 3 6 2 2 2" xfId="13063"/>
    <cellStyle name="Normal 2 4 3 6 2 2 2 2" xfId="25450"/>
    <cellStyle name="Normal 2 4 3 6 2 2 3" xfId="19330"/>
    <cellStyle name="Normal 2 4 3 6 2 3" xfId="9832"/>
    <cellStyle name="Normal 2 4 3 6 2 3 2" xfId="22235"/>
    <cellStyle name="Normal 2 4 3 6 2 4" xfId="15784"/>
    <cellStyle name="Normal 2 4 3 6 3" xfId="5581"/>
    <cellStyle name="Normal 2 4 3 6 3 2" xfId="10905"/>
    <cellStyle name="Normal 2 4 3 6 3 2 2" xfId="23306"/>
    <cellStyle name="Normal 2 4 3 6 3 3" xfId="18013"/>
    <cellStyle name="Normal 2 4 3 6 4" xfId="8503"/>
    <cellStyle name="Normal 2 4 3 6 4 2" xfId="20919"/>
    <cellStyle name="Normal 2 4 3 6 5" xfId="14240"/>
    <cellStyle name="Normal 2 4 3 6_LNG &amp; LPG rework" xfId="30528"/>
    <cellStyle name="Normal 2 4 3 7" xfId="2403"/>
    <cellStyle name="Normal 2 4 3 7 2" xfId="5582"/>
    <cellStyle name="Normal 2 4 3 7 2 2" xfId="11946"/>
    <cellStyle name="Normal 2 4 3 7 2 2 2" xfId="24334"/>
    <cellStyle name="Normal 2 4 3 7 2 3" xfId="18014"/>
    <cellStyle name="Normal 2 4 3 7 3" xfId="8504"/>
    <cellStyle name="Normal 2 4 3 7 3 2" xfId="20920"/>
    <cellStyle name="Normal 2 4 3 7 4" xfId="15785"/>
    <cellStyle name="Normal 2 4 3 8" xfId="2404"/>
    <cellStyle name="Normal 2 4 3 8 2" xfId="5583"/>
    <cellStyle name="Normal 2 4 3 8 2 2" xfId="11947"/>
    <cellStyle name="Normal 2 4 3 8 2 2 2" xfId="24335"/>
    <cellStyle name="Normal 2 4 3 8 2 3" xfId="18015"/>
    <cellStyle name="Normal 2 4 3 8 3" xfId="8505"/>
    <cellStyle name="Normal 2 4 3 8 3 2" xfId="20921"/>
    <cellStyle name="Normal 2 4 3 8 4" xfId="15786"/>
    <cellStyle name="Normal 2 4 3 9" xfId="2405"/>
    <cellStyle name="Normal 2 4 3 9 2" xfId="5584"/>
    <cellStyle name="Normal 2 4 3 9 2 2" xfId="11948"/>
    <cellStyle name="Normal 2 4 3 9 2 2 2" xfId="24336"/>
    <cellStyle name="Normal 2 4 3 9 2 3" xfId="18016"/>
    <cellStyle name="Normal 2 4 3 9 3" xfId="8506"/>
    <cellStyle name="Normal 2 4 3 9 3 2" xfId="20922"/>
    <cellStyle name="Normal 2 4 3 9 4" xfId="15787"/>
    <cellStyle name="Normal 2 4 3_Alumina Prices" xfId="2406"/>
    <cellStyle name="Normal 2 4 4" xfId="153"/>
    <cellStyle name="Normal 2 4 4 10" xfId="5585"/>
    <cellStyle name="Normal 2 4 4 10 2" xfId="11949"/>
    <cellStyle name="Normal 2 4 4 10 2 2" xfId="24337"/>
    <cellStyle name="Normal 2 4 4 10 3" xfId="18017"/>
    <cellStyle name="Normal 2 4 4 11" xfId="8507"/>
    <cellStyle name="Normal 2 4 4 11 2" xfId="20923"/>
    <cellStyle name="Normal 2 4 4 12" xfId="13906"/>
    <cellStyle name="Normal 2 4 4 13" xfId="13549"/>
    <cellStyle name="Normal 2 4 4 2" xfId="244"/>
    <cellStyle name="Normal 2 4 4 2 2" xfId="620"/>
    <cellStyle name="Normal 2 4 4 2 2 2" xfId="2409"/>
    <cellStyle name="Normal 2 4 4 2 2 2 2" xfId="6907"/>
    <cellStyle name="Normal 2 4 4 2 2 2 2 2" xfId="13066"/>
    <cellStyle name="Normal 2 4 4 2 2 2 2 2 2" xfId="25453"/>
    <cellStyle name="Normal 2 4 4 2 2 2 2 3" xfId="19333"/>
    <cellStyle name="Normal 2 4 4 2 2 2 3" xfId="9835"/>
    <cellStyle name="Normal 2 4 4 2 2 2 3 2" xfId="22238"/>
    <cellStyle name="Normal 2 4 4 2 2 2 4" xfId="15790"/>
    <cellStyle name="Normal 2 4 4 2 2 3" xfId="5587"/>
    <cellStyle name="Normal 2 4 4 2 2 3 2" xfId="10635"/>
    <cellStyle name="Normal 2 4 4 2 2 3 2 2" xfId="23036"/>
    <cellStyle name="Normal 2 4 4 2 2 3 3" xfId="18019"/>
    <cellStyle name="Normal 2 4 4 2 2 4" xfId="8509"/>
    <cellStyle name="Normal 2 4 4 2 2 4 2" xfId="20925"/>
    <cellStyle name="Normal 2 4 4 2 2 5" xfId="14350"/>
    <cellStyle name="Normal 2 4 4 2 2 6" xfId="13815"/>
    <cellStyle name="Normal 2 4 4 2 2_LNG &amp; LPG rework" xfId="30529"/>
    <cellStyle name="Normal 2 4 4 2 3" xfId="2410"/>
    <cellStyle name="Normal 2 4 4 2 3 2" xfId="5588"/>
    <cellStyle name="Normal 2 4 4 2 3 2 2" xfId="10431"/>
    <cellStyle name="Normal 2 4 4 2 3 2 2 2" xfId="22832"/>
    <cellStyle name="Normal 2 4 4 2 3 2 3" xfId="18020"/>
    <cellStyle name="Normal 2 4 4 2 3 3" xfId="10822"/>
    <cellStyle name="Normal 2 4 4 2 3 3 2" xfId="23223"/>
    <cellStyle name="Normal 2 4 4 2 3 4" xfId="8510"/>
    <cellStyle name="Normal 2 4 4 2 3 4 2" xfId="20926"/>
    <cellStyle name="Normal 2 4 4 2 3 5" xfId="15791"/>
    <cellStyle name="Normal 2 4 4 2 3_LNG &amp; LPG rework" xfId="30530"/>
    <cellStyle name="Normal 2 4 4 2 4" xfId="2411"/>
    <cellStyle name="Normal 2 4 4 2 4 2" xfId="5589"/>
    <cellStyle name="Normal 2 4 4 2 4 2 2" xfId="11951"/>
    <cellStyle name="Normal 2 4 4 2 4 2 2 2" xfId="24339"/>
    <cellStyle name="Normal 2 4 4 2 4 2 3" xfId="18021"/>
    <cellStyle name="Normal 2 4 4 2 4 3" xfId="8511"/>
    <cellStyle name="Normal 2 4 4 2 4 3 2" xfId="20927"/>
    <cellStyle name="Normal 2 4 4 2 4 4" xfId="15792"/>
    <cellStyle name="Normal 2 4 4 2 5" xfId="2408"/>
    <cellStyle name="Normal 2 4 4 2 5 2" xfId="6906"/>
    <cellStyle name="Normal 2 4 4 2 5 2 2" xfId="13065"/>
    <cellStyle name="Normal 2 4 4 2 5 2 2 2" xfId="25452"/>
    <cellStyle name="Normal 2 4 4 2 5 2 3" xfId="19332"/>
    <cellStyle name="Normal 2 4 4 2 5 3" xfId="9834"/>
    <cellStyle name="Normal 2 4 4 2 5 3 2" xfId="22237"/>
    <cellStyle name="Normal 2 4 4 2 5 4" xfId="15789"/>
    <cellStyle name="Normal 2 4 4 2 6" xfId="5586"/>
    <cellStyle name="Normal 2 4 4 2 6 2" xfId="11950"/>
    <cellStyle name="Normal 2 4 4 2 6 2 2" xfId="24338"/>
    <cellStyle name="Normal 2 4 4 2 6 3" xfId="18018"/>
    <cellStyle name="Normal 2 4 4 2 7" xfId="8508"/>
    <cellStyle name="Normal 2 4 4 2 7 2" xfId="20924"/>
    <cellStyle name="Normal 2 4 4 2 8" xfId="13995"/>
    <cellStyle name="Normal 2 4 4 2 9" xfId="13637"/>
    <cellStyle name="Normal 2 4 4 2_Alumina Prices" xfId="2412"/>
    <cellStyle name="Normal 2 4 4 3" xfId="334"/>
    <cellStyle name="Normal 2 4 4 3 2" xfId="708"/>
    <cellStyle name="Normal 2 4 4 3 2 2" xfId="4094"/>
    <cellStyle name="Normal 2 4 4 3 2 2 2" xfId="7158"/>
    <cellStyle name="Normal 2 4 4 3 2 2 2 2" xfId="13316"/>
    <cellStyle name="Normal 2 4 4 3 2 2 2 2 2" xfId="25703"/>
    <cellStyle name="Normal 2 4 4 3 2 2 2 3" xfId="19583"/>
    <cellStyle name="Normal 2 4 4 3 2 2 3" xfId="10085"/>
    <cellStyle name="Normal 2 4 4 3 2 2 3 2" xfId="22488"/>
    <cellStyle name="Normal 2 4 4 3 2 2 4" xfId="16665"/>
    <cellStyle name="Normal 2 4 4 3 2 3" xfId="6469"/>
    <cellStyle name="Normal 2 4 4 3 2 3 2" xfId="12628"/>
    <cellStyle name="Normal 2 4 4 3 2 3 2 2" xfId="25015"/>
    <cellStyle name="Normal 2 4 4 3 2 3 3" xfId="18895"/>
    <cellStyle name="Normal 2 4 4 3 2 4" xfId="9397"/>
    <cellStyle name="Normal 2 4 4 3 2 4 2" xfId="21800"/>
    <cellStyle name="Normal 2 4 4 3 2 5" xfId="14438"/>
    <cellStyle name="Normal 2 4 4 3 3" xfId="2413"/>
    <cellStyle name="Normal 2 4 4 3 3 2" xfId="6908"/>
    <cellStyle name="Normal 2 4 4 3 3 2 2" xfId="13067"/>
    <cellStyle name="Normal 2 4 4 3 3 2 2 2" xfId="25454"/>
    <cellStyle name="Normal 2 4 4 3 3 2 3" xfId="19334"/>
    <cellStyle name="Normal 2 4 4 3 3 3" xfId="9836"/>
    <cellStyle name="Normal 2 4 4 3 3 3 2" xfId="22239"/>
    <cellStyle name="Normal 2 4 4 3 3 4" xfId="15793"/>
    <cellStyle name="Normal 2 4 4 3 4" xfId="5590"/>
    <cellStyle name="Normal 2 4 4 3 4 2" xfId="11952"/>
    <cellStyle name="Normal 2 4 4 3 4 2 2" xfId="24340"/>
    <cellStyle name="Normal 2 4 4 3 4 3" xfId="18022"/>
    <cellStyle name="Normal 2 4 4 3 5" xfId="8512"/>
    <cellStyle name="Normal 2 4 4 3 5 2" xfId="20928"/>
    <cellStyle name="Normal 2 4 4 3 6" xfId="14083"/>
    <cellStyle name="Normal 2 4 4 3 7" xfId="13727"/>
    <cellStyle name="Normal 2 4 4 3_LNG &amp; LPG rework" xfId="30531"/>
    <cellStyle name="Normal 2 4 4 4" xfId="422"/>
    <cellStyle name="Normal 2 4 4 4 2" xfId="796"/>
    <cellStyle name="Normal 2 4 4 4 2 2" xfId="4180"/>
    <cellStyle name="Normal 2 4 4 4 2 2 2" xfId="7240"/>
    <cellStyle name="Normal 2 4 4 4 2 2 2 2" xfId="13398"/>
    <cellStyle name="Normal 2 4 4 4 2 2 2 2 2" xfId="25785"/>
    <cellStyle name="Normal 2 4 4 4 2 2 2 3" xfId="19665"/>
    <cellStyle name="Normal 2 4 4 4 2 2 3" xfId="10167"/>
    <cellStyle name="Normal 2 4 4 4 2 2 3 2" xfId="22570"/>
    <cellStyle name="Normal 2 4 4 4 2 2 4" xfId="16751"/>
    <cellStyle name="Normal 2 4 4 4 2 3" xfId="6555"/>
    <cellStyle name="Normal 2 4 4 4 2 3 2" xfId="12714"/>
    <cellStyle name="Normal 2 4 4 4 2 3 2 2" xfId="25101"/>
    <cellStyle name="Normal 2 4 4 4 2 3 3" xfId="18981"/>
    <cellStyle name="Normal 2 4 4 4 2 4" xfId="9483"/>
    <cellStyle name="Normal 2 4 4 4 2 4 2" xfId="21886"/>
    <cellStyle name="Normal 2 4 4 4 2 5" xfId="14526"/>
    <cellStyle name="Normal 2 4 4 4 3" xfId="2414"/>
    <cellStyle name="Normal 2 4 4 4 3 2" xfId="6909"/>
    <cellStyle name="Normal 2 4 4 4 3 2 2" xfId="13068"/>
    <cellStyle name="Normal 2 4 4 4 3 2 2 2" xfId="25455"/>
    <cellStyle name="Normal 2 4 4 4 3 2 3" xfId="19335"/>
    <cellStyle name="Normal 2 4 4 4 3 3" xfId="9837"/>
    <cellStyle name="Normal 2 4 4 4 3 3 2" xfId="22240"/>
    <cellStyle name="Normal 2 4 4 4 3 4" xfId="15794"/>
    <cellStyle name="Normal 2 4 4 4 4" xfId="5591"/>
    <cellStyle name="Normal 2 4 4 4 4 2" xfId="11953"/>
    <cellStyle name="Normal 2 4 4 4 4 2 2" xfId="24341"/>
    <cellStyle name="Normal 2 4 4 4 4 3" xfId="18023"/>
    <cellStyle name="Normal 2 4 4 4 5" xfId="8513"/>
    <cellStyle name="Normal 2 4 4 4 5 2" xfId="20929"/>
    <cellStyle name="Normal 2 4 4 4 6" xfId="14171"/>
    <cellStyle name="Normal 2 4 4 4_LNG &amp; LPG rework" xfId="30532"/>
    <cellStyle name="Normal 2 4 4 5" xfId="531"/>
    <cellStyle name="Normal 2 4 4 5 2" xfId="2415"/>
    <cellStyle name="Normal 2 4 4 5 2 2" xfId="6910"/>
    <cellStyle name="Normal 2 4 4 5 2 2 2" xfId="13069"/>
    <cellStyle name="Normal 2 4 4 5 2 2 2 2" xfId="25456"/>
    <cellStyle name="Normal 2 4 4 5 2 2 3" xfId="19336"/>
    <cellStyle name="Normal 2 4 4 5 2 3" xfId="9838"/>
    <cellStyle name="Normal 2 4 4 5 2 3 2" xfId="22241"/>
    <cellStyle name="Normal 2 4 4 5 2 4" xfId="15795"/>
    <cellStyle name="Normal 2 4 4 5 3" xfId="5592"/>
    <cellStyle name="Normal 2 4 4 5 3 2" xfId="10927"/>
    <cellStyle name="Normal 2 4 4 5 3 2 2" xfId="23328"/>
    <cellStyle name="Normal 2 4 4 5 3 3" xfId="18024"/>
    <cellStyle name="Normal 2 4 4 5 4" xfId="8514"/>
    <cellStyle name="Normal 2 4 4 5 4 2" xfId="20930"/>
    <cellStyle name="Normal 2 4 4 5 5" xfId="14262"/>
    <cellStyle name="Normal 2 4 4 5_LNG &amp; LPG rework" xfId="30533"/>
    <cellStyle name="Normal 2 4 4 6" xfId="2416"/>
    <cellStyle name="Normal 2 4 4 6 2" xfId="5593"/>
    <cellStyle name="Normal 2 4 4 6 2 2" xfId="11954"/>
    <cellStyle name="Normal 2 4 4 6 2 2 2" xfId="24342"/>
    <cellStyle name="Normal 2 4 4 6 2 3" xfId="18025"/>
    <cellStyle name="Normal 2 4 4 6 3" xfId="8515"/>
    <cellStyle name="Normal 2 4 4 6 3 2" xfId="20931"/>
    <cellStyle name="Normal 2 4 4 6 4" xfId="15796"/>
    <cellStyle name="Normal 2 4 4 7" xfId="2417"/>
    <cellStyle name="Normal 2 4 4 7 2" xfId="5594"/>
    <cellStyle name="Normal 2 4 4 7 2 2" xfId="11955"/>
    <cellStyle name="Normal 2 4 4 7 2 2 2" xfId="24343"/>
    <cellStyle name="Normal 2 4 4 7 2 3" xfId="18026"/>
    <cellStyle name="Normal 2 4 4 7 3" xfId="8516"/>
    <cellStyle name="Normal 2 4 4 7 3 2" xfId="20932"/>
    <cellStyle name="Normal 2 4 4 7 4" xfId="15797"/>
    <cellStyle name="Normal 2 4 4 8" xfId="2418"/>
    <cellStyle name="Normal 2 4 4 8 2" xfId="5595"/>
    <cellStyle name="Normal 2 4 4 8 2 2" xfId="11956"/>
    <cellStyle name="Normal 2 4 4 8 2 2 2" xfId="24344"/>
    <cellStyle name="Normal 2 4 4 8 2 3" xfId="18027"/>
    <cellStyle name="Normal 2 4 4 8 3" xfId="8517"/>
    <cellStyle name="Normal 2 4 4 8 3 2" xfId="20933"/>
    <cellStyle name="Normal 2 4 4 8 4" xfId="15798"/>
    <cellStyle name="Normal 2 4 4 9" xfId="2407"/>
    <cellStyle name="Normal 2 4 4 9 2" xfId="6905"/>
    <cellStyle name="Normal 2 4 4 9 2 2" xfId="13064"/>
    <cellStyle name="Normal 2 4 4 9 2 2 2" xfId="25451"/>
    <cellStyle name="Normal 2 4 4 9 2 3" xfId="19331"/>
    <cellStyle name="Normal 2 4 4 9 3" xfId="9833"/>
    <cellStyle name="Normal 2 4 4 9 3 2" xfId="22236"/>
    <cellStyle name="Normal 2 4 4 9 4" xfId="15788"/>
    <cellStyle name="Normal 2 4 4_Alumina Prices" xfId="2419"/>
    <cellStyle name="Normal 2 4 5" xfId="200"/>
    <cellStyle name="Normal 2 4 5 10" xfId="13593"/>
    <cellStyle name="Normal 2 4 5 2" xfId="576"/>
    <cellStyle name="Normal 2 4 5 2 2" xfId="2421"/>
    <cellStyle name="Normal 2 4 5 2 2 2" xfId="6912"/>
    <cellStyle name="Normal 2 4 5 2 2 2 2" xfId="13071"/>
    <cellStyle name="Normal 2 4 5 2 2 2 2 2" xfId="25458"/>
    <cellStyle name="Normal 2 4 5 2 2 2 3" xfId="19338"/>
    <cellStyle name="Normal 2 4 5 2 2 3" xfId="9840"/>
    <cellStyle name="Normal 2 4 5 2 2 3 2" xfId="22243"/>
    <cellStyle name="Normal 2 4 5 2 2 4" xfId="15800"/>
    <cellStyle name="Normal 2 4 5 2 3" xfId="5597"/>
    <cellStyle name="Normal 2 4 5 2 3 2" xfId="10636"/>
    <cellStyle name="Normal 2 4 5 2 3 2 2" xfId="23037"/>
    <cellStyle name="Normal 2 4 5 2 3 3" xfId="18029"/>
    <cellStyle name="Normal 2 4 5 2 4" xfId="8519"/>
    <cellStyle name="Normal 2 4 5 2 4 2" xfId="20935"/>
    <cellStyle name="Normal 2 4 5 2 5" xfId="14306"/>
    <cellStyle name="Normal 2 4 5 2 6" xfId="13771"/>
    <cellStyle name="Normal 2 4 5 2_LNG &amp; LPG rework" xfId="30534"/>
    <cellStyle name="Normal 2 4 5 3" xfId="2422"/>
    <cellStyle name="Normal 2 4 5 3 2" xfId="5598"/>
    <cellStyle name="Normal 2 4 5 3 2 2" xfId="10432"/>
    <cellStyle name="Normal 2 4 5 3 2 2 2" xfId="22833"/>
    <cellStyle name="Normal 2 4 5 3 2 3" xfId="18030"/>
    <cellStyle name="Normal 2 4 5 3 3" xfId="10823"/>
    <cellStyle name="Normal 2 4 5 3 3 2" xfId="23224"/>
    <cellStyle name="Normal 2 4 5 3 4" xfId="8520"/>
    <cellStyle name="Normal 2 4 5 3 4 2" xfId="20936"/>
    <cellStyle name="Normal 2 4 5 3 5" xfId="15801"/>
    <cellStyle name="Normal 2 4 5 3_LNG &amp; LPG rework" xfId="30535"/>
    <cellStyle name="Normal 2 4 5 4" xfId="2423"/>
    <cellStyle name="Normal 2 4 5 4 2" xfId="5599"/>
    <cellStyle name="Normal 2 4 5 4 2 2" xfId="11958"/>
    <cellStyle name="Normal 2 4 5 4 2 2 2" xfId="24346"/>
    <cellStyle name="Normal 2 4 5 4 2 3" xfId="18031"/>
    <cellStyle name="Normal 2 4 5 4 3" xfId="8521"/>
    <cellStyle name="Normal 2 4 5 4 3 2" xfId="20937"/>
    <cellStyle name="Normal 2 4 5 4 4" xfId="15802"/>
    <cellStyle name="Normal 2 4 5 5" xfId="2424"/>
    <cellStyle name="Normal 2 4 5 5 2" xfId="5600"/>
    <cellStyle name="Normal 2 4 5 5 2 2" xfId="11959"/>
    <cellStyle name="Normal 2 4 5 5 2 2 2" xfId="24347"/>
    <cellStyle name="Normal 2 4 5 5 2 3" xfId="18032"/>
    <cellStyle name="Normal 2 4 5 5 3" xfId="8522"/>
    <cellStyle name="Normal 2 4 5 5 3 2" xfId="20938"/>
    <cellStyle name="Normal 2 4 5 5 4" xfId="15803"/>
    <cellStyle name="Normal 2 4 5 6" xfId="2420"/>
    <cellStyle name="Normal 2 4 5 6 2" xfId="6911"/>
    <cellStyle name="Normal 2 4 5 6 2 2" xfId="13070"/>
    <cellStyle name="Normal 2 4 5 6 2 2 2" xfId="25457"/>
    <cellStyle name="Normal 2 4 5 6 2 3" xfId="19337"/>
    <cellStyle name="Normal 2 4 5 6 3" xfId="9839"/>
    <cellStyle name="Normal 2 4 5 6 3 2" xfId="22242"/>
    <cellStyle name="Normal 2 4 5 6 4" xfId="15799"/>
    <cellStyle name="Normal 2 4 5 7" xfId="5596"/>
    <cellStyle name="Normal 2 4 5 7 2" xfId="11957"/>
    <cellStyle name="Normal 2 4 5 7 2 2" xfId="24345"/>
    <cellStyle name="Normal 2 4 5 7 3" xfId="18028"/>
    <cellStyle name="Normal 2 4 5 8" xfId="8518"/>
    <cellStyle name="Normal 2 4 5 8 2" xfId="20934"/>
    <cellStyle name="Normal 2 4 5 9" xfId="13951"/>
    <cellStyle name="Normal 2 4 5_Alumina Prices" xfId="2425"/>
    <cellStyle name="Normal 2 4 6" xfId="290"/>
    <cellStyle name="Normal 2 4 6 2" xfId="664"/>
    <cellStyle name="Normal 2 4 6 2 2" xfId="3510"/>
    <cellStyle name="Normal 2 4 6 2 2 2" xfId="7114"/>
    <cellStyle name="Normal 2 4 6 2 2 2 2" xfId="13272"/>
    <cellStyle name="Normal 2 4 6 2 2 2 2 2" xfId="25659"/>
    <cellStyle name="Normal 2 4 6 2 2 2 3" xfId="19539"/>
    <cellStyle name="Normal 2 4 6 2 2 3" xfId="10041"/>
    <cellStyle name="Normal 2 4 6 2 2 3 2" xfId="22444"/>
    <cellStyle name="Normal 2 4 6 2 2 4" xfId="16576"/>
    <cellStyle name="Normal 2 4 6 2 3" xfId="6376"/>
    <cellStyle name="Normal 2 4 6 2 3 2" xfId="10714"/>
    <cellStyle name="Normal 2 4 6 2 3 2 2" xfId="23115"/>
    <cellStyle name="Normal 2 4 6 2 3 3" xfId="18806"/>
    <cellStyle name="Normal 2 4 6 2 4" xfId="9301"/>
    <cellStyle name="Normal 2 4 6 2 4 2" xfId="21711"/>
    <cellStyle name="Normal 2 4 6 2 5" xfId="14394"/>
    <cellStyle name="Normal 2 4 6 2_LNG &amp; LPG rework" xfId="30537"/>
    <cellStyle name="Normal 2 4 6 3" xfId="2426"/>
    <cellStyle name="Normal 2 4 6 3 2" xfId="6913"/>
    <cellStyle name="Normal 2 4 6 3 2 2" xfId="13072"/>
    <cellStyle name="Normal 2 4 6 3 2 2 2" xfId="25459"/>
    <cellStyle name="Normal 2 4 6 3 2 3" xfId="19339"/>
    <cellStyle name="Normal 2 4 6 3 3" xfId="9841"/>
    <cellStyle name="Normal 2 4 6 3 3 2" xfId="22244"/>
    <cellStyle name="Normal 2 4 6 3 4" xfId="15804"/>
    <cellStyle name="Normal 2 4 6 4" xfId="5601"/>
    <cellStyle name="Normal 2 4 6 4 2" xfId="10528"/>
    <cellStyle name="Normal 2 4 6 4 2 2" xfId="22929"/>
    <cellStyle name="Normal 2 4 6 4 3" xfId="18033"/>
    <cellStyle name="Normal 2 4 6 5" xfId="8523"/>
    <cellStyle name="Normal 2 4 6 5 2" xfId="20939"/>
    <cellStyle name="Normal 2 4 6 6" xfId="14039"/>
    <cellStyle name="Normal 2 4 6 7" xfId="13683"/>
    <cellStyle name="Normal 2 4 6_LNG &amp; LPG rework" xfId="30536"/>
    <cellStyle name="Normal 2 4 7" xfId="378"/>
    <cellStyle name="Normal 2 4 7 2" xfId="752"/>
    <cellStyle name="Normal 2 4 7 2 2" xfId="4137"/>
    <cellStyle name="Normal 2 4 7 2 2 2" xfId="7201"/>
    <cellStyle name="Normal 2 4 7 2 2 2 2" xfId="13359"/>
    <cellStyle name="Normal 2 4 7 2 2 2 2 2" xfId="25746"/>
    <cellStyle name="Normal 2 4 7 2 2 2 3" xfId="19626"/>
    <cellStyle name="Normal 2 4 7 2 2 3" xfId="10128"/>
    <cellStyle name="Normal 2 4 7 2 2 3 2" xfId="22531"/>
    <cellStyle name="Normal 2 4 7 2 2 4" xfId="16708"/>
    <cellStyle name="Normal 2 4 7 2 3" xfId="6512"/>
    <cellStyle name="Normal 2 4 7 2 3 2" xfId="12671"/>
    <cellStyle name="Normal 2 4 7 2 3 2 2" xfId="25058"/>
    <cellStyle name="Normal 2 4 7 2 3 3" xfId="18938"/>
    <cellStyle name="Normal 2 4 7 2 4" xfId="9440"/>
    <cellStyle name="Normal 2 4 7 2 4 2" xfId="21843"/>
    <cellStyle name="Normal 2 4 7 2 5" xfId="14482"/>
    <cellStyle name="Normal 2 4 7 3" xfId="2427"/>
    <cellStyle name="Normal 2 4 7 3 2" xfId="6914"/>
    <cellStyle name="Normal 2 4 7 3 2 2" xfId="13073"/>
    <cellStyle name="Normal 2 4 7 3 2 2 2" xfId="25460"/>
    <cellStyle name="Normal 2 4 7 3 2 3" xfId="19340"/>
    <cellStyle name="Normal 2 4 7 3 3" xfId="9842"/>
    <cellStyle name="Normal 2 4 7 3 3 2" xfId="22245"/>
    <cellStyle name="Normal 2 4 7 3 4" xfId="15805"/>
    <cellStyle name="Normal 2 4 7 4" xfId="5602"/>
    <cellStyle name="Normal 2 4 7 4 2" xfId="11960"/>
    <cellStyle name="Normal 2 4 7 4 2 2" xfId="24348"/>
    <cellStyle name="Normal 2 4 7 4 3" xfId="18034"/>
    <cellStyle name="Normal 2 4 7 5" xfId="8524"/>
    <cellStyle name="Normal 2 4 7 5 2" xfId="20940"/>
    <cellStyle name="Normal 2 4 7 6" xfId="14127"/>
    <cellStyle name="Normal 2 4 7_LNG &amp; LPG rework" xfId="30538"/>
    <cellStyle name="Normal 2 4 8" xfId="487"/>
    <cellStyle name="Normal 2 4 8 2" xfId="2428"/>
    <cellStyle name="Normal 2 4 8 2 2" xfId="6915"/>
    <cellStyle name="Normal 2 4 8 2 2 2" xfId="13074"/>
    <cellStyle name="Normal 2 4 8 2 2 2 2" xfId="25461"/>
    <cellStyle name="Normal 2 4 8 2 2 3" xfId="19341"/>
    <cellStyle name="Normal 2 4 8 2 3" xfId="9843"/>
    <cellStyle name="Normal 2 4 8 2 3 2" xfId="22246"/>
    <cellStyle name="Normal 2 4 8 2 4" xfId="15806"/>
    <cellStyle name="Normal 2 4 8 3" xfId="5603"/>
    <cellStyle name="Normal 2 4 8 3 2" xfId="11961"/>
    <cellStyle name="Normal 2 4 8 3 2 2" xfId="24349"/>
    <cellStyle name="Normal 2 4 8 3 3" xfId="18035"/>
    <cellStyle name="Normal 2 4 8 4" xfId="8525"/>
    <cellStyle name="Normal 2 4 8 4 2" xfId="20941"/>
    <cellStyle name="Normal 2 4 8 5" xfId="14218"/>
    <cellStyle name="Normal 2 4 9" xfId="2429"/>
    <cellStyle name="Normal 2 4 9 2" xfId="5604"/>
    <cellStyle name="Normal 2 4 9 2 2" xfId="11962"/>
    <cellStyle name="Normal 2 4 9 2 2 2" xfId="24350"/>
    <cellStyle name="Normal 2 4 9 2 3" xfId="18036"/>
    <cellStyle name="Normal 2 4 9 3" xfId="8526"/>
    <cellStyle name="Normal 2 4 9 3 2" xfId="20942"/>
    <cellStyle name="Normal 2 4 9 4" xfId="15807"/>
    <cellStyle name="Normal 2 4_Alumina - Quantity and Value" xfId="4010"/>
    <cellStyle name="Normal 2 5" xfId="111"/>
    <cellStyle name="Normal 2 5 10" xfId="2430"/>
    <cellStyle name="Normal 2 5 10 2" xfId="4006"/>
    <cellStyle name="Normal 2 5 10 2 2" xfId="6417"/>
    <cellStyle name="Normal 2 5 10 2 2 2" xfId="12577"/>
    <cellStyle name="Normal 2 5 10 2 2 2 2" xfId="24964"/>
    <cellStyle name="Normal 2 5 10 2 2 3" xfId="18844"/>
    <cellStyle name="Normal 2 5 10 2 3" xfId="9346"/>
    <cellStyle name="Normal 2 5 10 2 3 2" xfId="21749"/>
    <cellStyle name="Normal 2 5 10 2 4" xfId="16614"/>
    <cellStyle name="Normal 2 5 11" xfId="2431"/>
    <cellStyle name="Normal 2 5 11 2" xfId="5605"/>
    <cellStyle name="Normal 2 5 11 2 2" xfId="11963"/>
    <cellStyle name="Normal 2 5 11 2 2 2" xfId="24351"/>
    <cellStyle name="Normal 2 5 11 2 3" xfId="18037"/>
    <cellStyle name="Normal 2 5 11 3" xfId="8527"/>
    <cellStyle name="Normal 2 5 11 3 2" xfId="20943"/>
    <cellStyle name="Normal 2 5 11 4" xfId="15808"/>
    <cellStyle name="Normal 2 5 12" xfId="986"/>
    <cellStyle name="Normal 2 5 12 2" xfId="4419"/>
    <cellStyle name="Normal 2 5 12 2 2" xfId="11029"/>
    <cellStyle name="Normal 2 5 12 2 2 2" xfId="23417"/>
    <cellStyle name="Normal 2 5 12 2 3" xfId="16856"/>
    <cellStyle name="Normal 2 5 12 3" xfId="7343"/>
    <cellStyle name="Normal 2 5 12 3 2" xfId="19762"/>
    <cellStyle name="Normal 2 5 12 4" xfId="14627"/>
    <cellStyle name="Normal 2 5 13" xfId="3967"/>
    <cellStyle name="Normal 2 5 13 2" xfId="28643"/>
    <cellStyle name="Normal 2 5 13 3" xfId="27967"/>
    <cellStyle name="Normal 2 5 14" xfId="886"/>
    <cellStyle name="Normal 2 5 15" xfId="13864"/>
    <cellStyle name="Normal 2 5 16" xfId="13507"/>
    <cellStyle name="Normal 2 5 2" xfId="124"/>
    <cellStyle name="Normal 2 5 2 10" xfId="2433"/>
    <cellStyle name="Normal 2 5 2 10 2" xfId="5607"/>
    <cellStyle name="Normal 2 5 2 10 2 2" xfId="11965"/>
    <cellStyle name="Normal 2 5 2 10 2 2 2" xfId="24353"/>
    <cellStyle name="Normal 2 5 2 10 2 3" xfId="18039"/>
    <cellStyle name="Normal 2 5 2 10 3" xfId="8529"/>
    <cellStyle name="Normal 2 5 2 10 3 2" xfId="20945"/>
    <cellStyle name="Normal 2 5 2 10 4" xfId="15810"/>
    <cellStyle name="Normal 2 5 2 11" xfId="2432"/>
    <cellStyle name="Normal 2 5 2 11 2" xfId="5606"/>
    <cellStyle name="Normal 2 5 2 11 2 2" xfId="11964"/>
    <cellStyle name="Normal 2 5 2 11 2 2 2" xfId="24352"/>
    <cellStyle name="Normal 2 5 2 11 2 3" xfId="18038"/>
    <cellStyle name="Normal 2 5 2 11 3" xfId="8528"/>
    <cellStyle name="Normal 2 5 2 11 3 2" xfId="20944"/>
    <cellStyle name="Normal 2 5 2 11 4" xfId="15809"/>
    <cellStyle name="Normal 2 5 2 12" xfId="908"/>
    <cellStyle name="Normal 2 5 2 12 2" xfId="26992"/>
    <cellStyle name="Normal 2 5 2 13" xfId="13877"/>
    <cellStyle name="Normal 2 5 2 14" xfId="13520"/>
    <cellStyle name="Normal 2 5 2 2" xfId="146"/>
    <cellStyle name="Normal 2 5 2 2 10" xfId="2434"/>
    <cellStyle name="Normal 2 5 2 2 10 2" xfId="6916"/>
    <cellStyle name="Normal 2 5 2 2 10 2 2" xfId="13075"/>
    <cellStyle name="Normal 2 5 2 2 10 2 2 2" xfId="25462"/>
    <cellStyle name="Normal 2 5 2 2 10 2 3" xfId="19342"/>
    <cellStyle name="Normal 2 5 2 2 10 3" xfId="9844"/>
    <cellStyle name="Normal 2 5 2 2 10 3 2" xfId="22247"/>
    <cellStyle name="Normal 2 5 2 2 10 4" xfId="15811"/>
    <cellStyle name="Normal 2 5 2 2 11" xfId="5608"/>
    <cellStyle name="Normal 2 5 2 2 11 2" xfId="11966"/>
    <cellStyle name="Normal 2 5 2 2 11 2 2" xfId="24354"/>
    <cellStyle name="Normal 2 5 2 2 11 3" xfId="18040"/>
    <cellStyle name="Normal 2 5 2 2 12" xfId="8530"/>
    <cellStyle name="Normal 2 5 2 2 12 2" xfId="20946"/>
    <cellStyle name="Normal 2 5 2 2 13" xfId="13899"/>
    <cellStyle name="Normal 2 5 2 2 14" xfId="13542"/>
    <cellStyle name="Normal 2 5 2 2 2" xfId="190"/>
    <cellStyle name="Normal 2 5 2 2 2 10" xfId="5609"/>
    <cellStyle name="Normal 2 5 2 2 2 10 2" xfId="11967"/>
    <cellStyle name="Normal 2 5 2 2 2 10 2 2" xfId="24355"/>
    <cellStyle name="Normal 2 5 2 2 2 10 3" xfId="18041"/>
    <cellStyle name="Normal 2 5 2 2 2 11" xfId="8531"/>
    <cellStyle name="Normal 2 5 2 2 2 11 2" xfId="20947"/>
    <cellStyle name="Normal 2 5 2 2 2 12" xfId="13943"/>
    <cellStyle name="Normal 2 5 2 2 2 13" xfId="13586"/>
    <cellStyle name="Normal 2 5 2 2 2 2" xfId="281"/>
    <cellStyle name="Normal 2 5 2 2 2 2 2" xfId="657"/>
    <cellStyle name="Normal 2 5 2 2 2 2 2 2" xfId="2437"/>
    <cellStyle name="Normal 2 5 2 2 2 2 2 2 2" xfId="6919"/>
    <cellStyle name="Normal 2 5 2 2 2 2 2 2 2 2" xfId="13078"/>
    <cellStyle name="Normal 2 5 2 2 2 2 2 2 2 2 2" xfId="25465"/>
    <cellStyle name="Normal 2 5 2 2 2 2 2 2 2 3" xfId="19345"/>
    <cellStyle name="Normal 2 5 2 2 2 2 2 2 3" xfId="9847"/>
    <cellStyle name="Normal 2 5 2 2 2 2 2 2 3 2" xfId="22250"/>
    <cellStyle name="Normal 2 5 2 2 2 2 2 2 4" xfId="15814"/>
    <cellStyle name="Normal 2 5 2 2 2 2 2 3" xfId="5611"/>
    <cellStyle name="Normal 2 5 2 2 2 2 2 3 2" xfId="10637"/>
    <cellStyle name="Normal 2 5 2 2 2 2 2 3 2 2" xfId="23038"/>
    <cellStyle name="Normal 2 5 2 2 2 2 2 3 3" xfId="18043"/>
    <cellStyle name="Normal 2 5 2 2 2 2 2 4" xfId="8533"/>
    <cellStyle name="Normal 2 5 2 2 2 2 2 4 2" xfId="20949"/>
    <cellStyle name="Normal 2 5 2 2 2 2 2 5" xfId="14387"/>
    <cellStyle name="Normal 2 5 2 2 2 2 2 6" xfId="13852"/>
    <cellStyle name="Normal 2 5 2 2 2 2 2_LNG &amp; LPG rework" xfId="30539"/>
    <cellStyle name="Normal 2 5 2 2 2 2 3" xfId="2438"/>
    <cellStyle name="Normal 2 5 2 2 2 2 3 2" xfId="5612"/>
    <cellStyle name="Normal 2 5 2 2 2 2 3 2 2" xfId="10433"/>
    <cellStyle name="Normal 2 5 2 2 2 2 3 2 2 2" xfId="22834"/>
    <cellStyle name="Normal 2 5 2 2 2 2 3 2 3" xfId="18044"/>
    <cellStyle name="Normal 2 5 2 2 2 2 3 3" xfId="10825"/>
    <cellStyle name="Normal 2 5 2 2 2 2 3 3 2" xfId="23226"/>
    <cellStyle name="Normal 2 5 2 2 2 2 3 4" xfId="8534"/>
    <cellStyle name="Normal 2 5 2 2 2 2 3 4 2" xfId="20950"/>
    <cellStyle name="Normal 2 5 2 2 2 2 3 5" xfId="15815"/>
    <cellStyle name="Normal 2 5 2 2 2 2 3_LNG &amp; LPG rework" xfId="30540"/>
    <cellStyle name="Normal 2 5 2 2 2 2 4" xfId="2439"/>
    <cellStyle name="Normal 2 5 2 2 2 2 4 2" xfId="5613"/>
    <cellStyle name="Normal 2 5 2 2 2 2 4 2 2" xfId="11969"/>
    <cellStyle name="Normal 2 5 2 2 2 2 4 2 2 2" xfId="24357"/>
    <cellStyle name="Normal 2 5 2 2 2 2 4 2 3" xfId="18045"/>
    <cellStyle name="Normal 2 5 2 2 2 2 4 3" xfId="8535"/>
    <cellStyle name="Normal 2 5 2 2 2 2 4 3 2" xfId="20951"/>
    <cellStyle name="Normal 2 5 2 2 2 2 4 4" xfId="15816"/>
    <cellStyle name="Normal 2 5 2 2 2 2 5" xfId="2436"/>
    <cellStyle name="Normal 2 5 2 2 2 2 5 2" xfId="6918"/>
    <cellStyle name="Normal 2 5 2 2 2 2 5 2 2" xfId="13077"/>
    <cellStyle name="Normal 2 5 2 2 2 2 5 2 2 2" xfId="25464"/>
    <cellStyle name="Normal 2 5 2 2 2 2 5 2 3" xfId="19344"/>
    <cellStyle name="Normal 2 5 2 2 2 2 5 3" xfId="9846"/>
    <cellStyle name="Normal 2 5 2 2 2 2 5 3 2" xfId="22249"/>
    <cellStyle name="Normal 2 5 2 2 2 2 5 4" xfId="15813"/>
    <cellStyle name="Normal 2 5 2 2 2 2 6" xfId="5610"/>
    <cellStyle name="Normal 2 5 2 2 2 2 6 2" xfId="11968"/>
    <cellStyle name="Normal 2 5 2 2 2 2 6 2 2" xfId="24356"/>
    <cellStyle name="Normal 2 5 2 2 2 2 6 3" xfId="18042"/>
    <cellStyle name="Normal 2 5 2 2 2 2 7" xfId="8532"/>
    <cellStyle name="Normal 2 5 2 2 2 2 7 2" xfId="20948"/>
    <cellStyle name="Normal 2 5 2 2 2 2 8" xfId="14032"/>
    <cellStyle name="Normal 2 5 2 2 2 2 9" xfId="13674"/>
    <cellStyle name="Normal 2 5 2 2 2 2_Alumina Prices" xfId="2440"/>
    <cellStyle name="Normal 2 5 2 2 2 3" xfId="371"/>
    <cellStyle name="Normal 2 5 2 2 2 3 2" xfId="745"/>
    <cellStyle name="Normal 2 5 2 2 2 3 2 2" xfId="4131"/>
    <cellStyle name="Normal 2 5 2 2 2 3 2 2 2" xfId="7195"/>
    <cellStyle name="Normal 2 5 2 2 2 3 2 2 2 2" xfId="13353"/>
    <cellStyle name="Normal 2 5 2 2 2 3 2 2 2 2 2" xfId="25740"/>
    <cellStyle name="Normal 2 5 2 2 2 3 2 2 2 3" xfId="19620"/>
    <cellStyle name="Normal 2 5 2 2 2 3 2 2 3" xfId="10122"/>
    <cellStyle name="Normal 2 5 2 2 2 3 2 2 3 2" xfId="22525"/>
    <cellStyle name="Normal 2 5 2 2 2 3 2 2 4" xfId="16702"/>
    <cellStyle name="Normal 2 5 2 2 2 3 2 3" xfId="6506"/>
    <cellStyle name="Normal 2 5 2 2 2 3 2 3 2" xfId="12665"/>
    <cellStyle name="Normal 2 5 2 2 2 3 2 3 2 2" xfId="25052"/>
    <cellStyle name="Normal 2 5 2 2 2 3 2 3 3" xfId="18932"/>
    <cellStyle name="Normal 2 5 2 2 2 3 2 4" xfId="9434"/>
    <cellStyle name="Normal 2 5 2 2 2 3 2 4 2" xfId="21837"/>
    <cellStyle name="Normal 2 5 2 2 2 3 2 5" xfId="14475"/>
    <cellStyle name="Normal 2 5 2 2 2 3 3" xfId="2441"/>
    <cellStyle name="Normal 2 5 2 2 2 3 3 2" xfId="6920"/>
    <cellStyle name="Normal 2 5 2 2 2 3 3 2 2" xfId="13079"/>
    <cellStyle name="Normal 2 5 2 2 2 3 3 2 2 2" xfId="25466"/>
    <cellStyle name="Normal 2 5 2 2 2 3 3 2 3" xfId="19346"/>
    <cellStyle name="Normal 2 5 2 2 2 3 3 3" xfId="9848"/>
    <cellStyle name="Normal 2 5 2 2 2 3 3 3 2" xfId="22251"/>
    <cellStyle name="Normal 2 5 2 2 2 3 3 4" xfId="15817"/>
    <cellStyle name="Normal 2 5 2 2 2 3 4" xfId="5614"/>
    <cellStyle name="Normal 2 5 2 2 2 3 4 2" xfId="11970"/>
    <cellStyle name="Normal 2 5 2 2 2 3 4 2 2" xfId="24358"/>
    <cellStyle name="Normal 2 5 2 2 2 3 4 3" xfId="18046"/>
    <cellStyle name="Normal 2 5 2 2 2 3 5" xfId="8536"/>
    <cellStyle name="Normal 2 5 2 2 2 3 5 2" xfId="20952"/>
    <cellStyle name="Normal 2 5 2 2 2 3 6" xfId="14120"/>
    <cellStyle name="Normal 2 5 2 2 2 3 7" xfId="13764"/>
    <cellStyle name="Normal 2 5 2 2 2 3_LNG &amp; LPG rework" xfId="30541"/>
    <cellStyle name="Normal 2 5 2 2 2 4" xfId="459"/>
    <cellStyle name="Normal 2 5 2 2 2 4 2" xfId="833"/>
    <cellStyle name="Normal 2 5 2 2 2 4 2 2" xfId="4217"/>
    <cellStyle name="Normal 2 5 2 2 2 4 2 2 2" xfId="7277"/>
    <cellStyle name="Normal 2 5 2 2 2 4 2 2 2 2" xfId="13435"/>
    <cellStyle name="Normal 2 5 2 2 2 4 2 2 2 2 2" xfId="25822"/>
    <cellStyle name="Normal 2 5 2 2 2 4 2 2 2 3" xfId="19702"/>
    <cellStyle name="Normal 2 5 2 2 2 4 2 2 3" xfId="10204"/>
    <cellStyle name="Normal 2 5 2 2 2 4 2 2 3 2" xfId="22607"/>
    <cellStyle name="Normal 2 5 2 2 2 4 2 2 4" xfId="16788"/>
    <cellStyle name="Normal 2 5 2 2 2 4 2 3" xfId="6592"/>
    <cellStyle name="Normal 2 5 2 2 2 4 2 3 2" xfId="12751"/>
    <cellStyle name="Normal 2 5 2 2 2 4 2 3 2 2" xfId="25138"/>
    <cellStyle name="Normal 2 5 2 2 2 4 2 3 3" xfId="19018"/>
    <cellStyle name="Normal 2 5 2 2 2 4 2 4" xfId="9520"/>
    <cellStyle name="Normal 2 5 2 2 2 4 2 4 2" xfId="21923"/>
    <cellStyle name="Normal 2 5 2 2 2 4 2 5" xfId="14563"/>
    <cellStyle name="Normal 2 5 2 2 2 4 3" xfId="2442"/>
    <cellStyle name="Normal 2 5 2 2 2 4 3 2" xfId="6921"/>
    <cellStyle name="Normal 2 5 2 2 2 4 3 2 2" xfId="13080"/>
    <cellStyle name="Normal 2 5 2 2 2 4 3 2 2 2" xfId="25467"/>
    <cellStyle name="Normal 2 5 2 2 2 4 3 2 3" xfId="19347"/>
    <cellStyle name="Normal 2 5 2 2 2 4 3 3" xfId="9849"/>
    <cellStyle name="Normal 2 5 2 2 2 4 3 3 2" xfId="22252"/>
    <cellStyle name="Normal 2 5 2 2 2 4 3 4" xfId="15818"/>
    <cellStyle name="Normal 2 5 2 2 2 4 4" xfId="5615"/>
    <cellStyle name="Normal 2 5 2 2 2 4 4 2" xfId="11971"/>
    <cellStyle name="Normal 2 5 2 2 2 4 4 2 2" xfId="24359"/>
    <cellStyle name="Normal 2 5 2 2 2 4 4 3" xfId="18047"/>
    <cellStyle name="Normal 2 5 2 2 2 4 5" xfId="8537"/>
    <cellStyle name="Normal 2 5 2 2 2 4 5 2" xfId="20953"/>
    <cellStyle name="Normal 2 5 2 2 2 4 6" xfId="14208"/>
    <cellStyle name="Normal 2 5 2 2 2 4_LNG &amp; LPG rework" xfId="30542"/>
    <cellStyle name="Normal 2 5 2 2 2 5" xfId="568"/>
    <cellStyle name="Normal 2 5 2 2 2 5 2" xfId="2443"/>
    <cellStyle name="Normal 2 5 2 2 2 5 2 2" xfId="6922"/>
    <cellStyle name="Normal 2 5 2 2 2 5 2 2 2" xfId="13081"/>
    <cellStyle name="Normal 2 5 2 2 2 5 2 2 2 2" xfId="25468"/>
    <cellStyle name="Normal 2 5 2 2 2 5 2 2 3" xfId="19348"/>
    <cellStyle name="Normal 2 5 2 2 2 5 2 3" xfId="9850"/>
    <cellStyle name="Normal 2 5 2 2 2 5 2 3 2" xfId="22253"/>
    <cellStyle name="Normal 2 5 2 2 2 5 2 4" xfId="15819"/>
    <cellStyle name="Normal 2 5 2 2 2 5 3" xfId="5616"/>
    <cellStyle name="Normal 2 5 2 2 2 5 3 2" xfId="10964"/>
    <cellStyle name="Normal 2 5 2 2 2 5 3 2 2" xfId="23365"/>
    <cellStyle name="Normal 2 5 2 2 2 5 3 3" xfId="18048"/>
    <cellStyle name="Normal 2 5 2 2 2 5 4" xfId="8538"/>
    <cellStyle name="Normal 2 5 2 2 2 5 4 2" xfId="20954"/>
    <cellStyle name="Normal 2 5 2 2 2 5 5" xfId="14299"/>
    <cellStyle name="Normal 2 5 2 2 2 5_LNG &amp; LPG rework" xfId="30543"/>
    <cellStyle name="Normal 2 5 2 2 2 6" xfId="2444"/>
    <cellStyle name="Normal 2 5 2 2 2 6 2" xfId="5617"/>
    <cellStyle name="Normal 2 5 2 2 2 6 2 2" xfId="11972"/>
    <cellStyle name="Normal 2 5 2 2 2 6 2 2 2" xfId="24360"/>
    <cellStyle name="Normal 2 5 2 2 2 6 2 3" xfId="18049"/>
    <cellStyle name="Normal 2 5 2 2 2 6 3" xfId="8539"/>
    <cellStyle name="Normal 2 5 2 2 2 6 3 2" xfId="20955"/>
    <cellStyle name="Normal 2 5 2 2 2 6 4" xfId="15820"/>
    <cellStyle name="Normal 2 5 2 2 2 7" xfId="2445"/>
    <cellStyle name="Normal 2 5 2 2 2 7 2" xfId="5618"/>
    <cellStyle name="Normal 2 5 2 2 2 7 2 2" xfId="11973"/>
    <cellStyle name="Normal 2 5 2 2 2 7 2 2 2" xfId="24361"/>
    <cellStyle name="Normal 2 5 2 2 2 7 2 3" xfId="18050"/>
    <cellStyle name="Normal 2 5 2 2 2 7 3" xfId="8540"/>
    <cellStyle name="Normal 2 5 2 2 2 7 3 2" xfId="20956"/>
    <cellStyle name="Normal 2 5 2 2 2 7 4" xfId="15821"/>
    <cellStyle name="Normal 2 5 2 2 2 8" xfId="2446"/>
    <cellStyle name="Normal 2 5 2 2 2 8 2" xfId="5619"/>
    <cellStyle name="Normal 2 5 2 2 2 8 2 2" xfId="11974"/>
    <cellStyle name="Normal 2 5 2 2 2 8 2 2 2" xfId="24362"/>
    <cellStyle name="Normal 2 5 2 2 2 8 2 3" xfId="18051"/>
    <cellStyle name="Normal 2 5 2 2 2 8 3" xfId="8541"/>
    <cellStyle name="Normal 2 5 2 2 2 8 3 2" xfId="20957"/>
    <cellStyle name="Normal 2 5 2 2 2 8 4" xfId="15822"/>
    <cellStyle name="Normal 2 5 2 2 2 9" xfId="2435"/>
    <cellStyle name="Normal 2 5 2 2 2 9 2" xfId="6917"/>
    <cellStyle name="Normal 2 5 2 2 2 9 2 2" xfId="13076"/>
    <cellStyle name="Normal 2 5 2 2 2 9 2 2 2" xfId="25463"/>
    <cellStyle name="Normal 2 5 2 2 2 9 2 3" xfId="19343"/>
    <cellStyle name="Normal 2 5 2 2 2 9 3" xfId="9845"/>
    <cellStyle name="Normal 2 5 2 2 2 9 3 2" xfId="22248"/>
    <cellStyle name="Normal 2 5 2 2 2 9 4" xfId="15812"/>
    <cellStyle name="Normal 2 5 2 2 2_Alumina Prices" xfId="2447"/>
    <cellStyle name="Normal 2 5 2 2 3" xfId="237"/>
    <cellStyle name="Normal 2 5 2 2 3 2" xfId="613"/>
    <cellStyle name="Normal 2 5 2 2 3 2 2" xfId="2449"/>
    <cellStyle name="Normal 2 5 2 2 3 2 2 2" xfId="6924"/>
    <cellStyle name="Normal 2 5 2 2 3 2 2 2 2" xfId="13083"/>
    <cellStyle name="Normal 2 5 2 2 3 2 2 2 2 2" xfId="25470"/>
    <cellStyle name="Normal 2 5 2 2 3 2 2 2 3" xfId="19350"/>
    <cellStyle name="Normal 2 5 2 2 3 2 2 3" xfId="9852"/>
    <cellStyle name="Normal 2 5 2 2 3 2 2 3 2" xfId="22255"/>
    <cellStyle name="Normal 2 5 2 2 3 2 2 4" xfId="15824"/>
    <cellStyle name="Normal 2 5 2 2 3 2 3" xfId="5621"/>
    <cellStyle name="Normal 2 5 2 2 3 2 3 2" xfId="10638"/>
    <cellStyle name="Normal 2 5 2 2 3 2 3 2 2" xfId="23039"/>
    <cellStyle name="Normal 2 5 2 2 3 2 3 3" xfId="18053"/>
    <cellStyle name="Normal 2 5 2 2 3 2 4" xfId="8543"/>
    <cellStyle name="Normal 2 5 2 2 3 2 4 2" xfId="20959"/>
    <cellStyle name="Normal 2 5 2 2 3 2 5" xfId="14343"/>
    <cellStyle name="Normal 2 5 2 2 3 2 6" xfId="13808"/>
    <cellStyle name="Normal 2 5 2 2 3 2_LNG &amp; LPG rework" xfId="30544"/>
    <cellStyle name="Normal 2 5 2 2 3 3" xfId="2450"/>
    <cellStyle name="Normal 2 5 2 2 3 3 2" xfId="5622"/>
    <cellStyle name="Normal 2 5 2 2 3 3 2 2" xfId="10434"/>
    <cellStyle name="Normal 2 5 2 2 3 3 2 2 2" xfId="22835"/>
    <cellStyle name="Normal 2 5 2 2 3 3 2 3" xfId="18054"/>
    <cellStyle name="Normal 2 5 2 2 3 3 3" xfId="10826"/>
    <cellStyle name="Normal 2 5 2 2 3 3 3 2" xfId="23227"/>
    <cellStyle name="Normal 2 5 2 2 3 3 4" xfId="8544"/>
    <cellStyle name="Normal 2 5 2 2 3 3 4 2" xfId="20960"/>
    <cellStyle name="Normal 2 5 2 2 3 3 5" xfId="15825"/>
    <cellStyle name="Normal 2 5 2 2 3 3_LNG &amp; LPG rework" xfId="30545"/>
    <cellStyle name="Normal 2 5 2 2 3 4" xfId="2451"/>
    <cellStyle name="Normal 2 5 2 2 3 4 2" xfId="5623"/>
    <cellStyle name="Normal 2 5 2 2 3 4 2 2" xfId="11976"/>
    <cellStyle name="Normal 2 5 2 2 3 4 2 2 2" xfId="24364"/>
    <cellStyle name="Normal 2 5 2 2 3 4 2 3" xfId="18055"/>
    <cellStyle name="Normal 2 5 2 2 3 4 3" xfId="8545"/>
    <cellStyle name="Normal 2 5 2 2 3 4 3 2" xfId="20961"/>
    <cellStyle name="Normal 2 5 2 2 3 4 4" xfId="15826"/>
    <cellStyle name="Normal 2 5 2 2 3 5" xfId="2448"/>
    <cellStyle name="Normal 2 5 2 2 3 5 2" xfId="6923"/>
    <cellStyle name="Normal 2 5 2 2 3 5 2 2" xfId="13082"/>
    <cellStyle name="Normal 2 5 2 2 3 5 2 2 2" xfId="25469"/>
    <cellStyle name="Normal 2 5 2 2 3 5 2 3" xfId="19349"/>
    <cellStyle name="Normal 2 5 2 2 3 5 3" xfId="9851"/>
    <cellStyle name="Normal 2 5 2 2 3 5 3 2" xfId="22254"/>
    <cellStyle name="Normal 2 5 2 2 3 5 4" xfId="15823"/>
    <cellStyle name="Normal 2 5 2 2 3 6" xfId="5620"/>
    <cellStyle name="Normal 2 5 2 2 3 6 2" xfId="11975"/>
    <cellStyle name="Normal 2 5 2 2 3 6 2 2" xfId="24363"/>
    <cellStyle name="Normal 2 5 2 2 3 6 3" xfId="18052"/>
    <cellStyle name="Normal 2 5 2 2 3 7" xfId="8542"/>
    <cellStyle name="Normal 2 5 2 2 3 7 2" xfId="20958"/>
    <cellStyle name="Normal 2 5 2 2 3 8" xfId="13988"/>
    <cellStyle name="Normal 2 5 2 2 3 9" xfId="13630"/>
    <cellStyle name="Normal 2 5 2 2 3_Alumina Prices" xfId="2452"/>
    <cellStyle name="Normal 2 5 2 2 4" xfId="327"/>
    <cellStyle name="Normal 2 5 2 2 4 2" xfId="701"/>
    <cellStyle name="Normal 2 5 2 2 4 2 2" xfId="4087"/>
    <cellStyle name="Normal 2 5 2 2 4 2 2 2" xfId="7151"/>
    <cellStyle name="Normal 2 5 2 2 4 2 2 2 2" xfId="13309"/>
    <cellStyle name="Normal 2 5 2 2 4 2 2 2 2 2" xfId="25696"/>
    <cellStyle name="Normal 2 5 2 2 4 2 2 2 3" xfId="19576"/>
    <cellStyle name="Normal 2 5 2 2 4 2 2 3" xfId="10078"/>
    <cellStyle name="Normal 2 5 2 2 4 2 2 3 2" xfId="22481"/>
    <cellStyle name="Normal 2 5 2 2 4 2 2 4" xfId="16658"/>
    <cellStyle name="Normal 2 5 2 2 4 2 3" xfId="6462"/>
    <cellStyle name="Normal 2 5 2 2 4 2 3 2" xfId="12621"/>
    <cellStyle name="Normal 2 5 2 2 4 2 3 2 2" xfId="25008"/>
    <cellStyle name="Normal 2 5 2 2 4 2 3 3" xfId="18888"/>
    <cellStyle name="Normal 2 5 2 2 4 2 4" xfId="9390"/>
    <cellStyle name="Normal 2 5 2 2 4 2 4 2" xfId="21793"/>
    <cellStyle name="Normal 2 5 2 2 4 2 5" xfId="14431"/>
    <cellStyle name="Normal 2 5 2 2 4 3" xfId="2453"/>
    <cellStyle name="Normal 2 5 2 2 4 3 2" xfId="6925"/>
    <cellStyle name="Normal 2 5 2 2 4 3 2 2" xfId="13084"/>
    <cellStyle name="Normal 2 5 2 2 4 3 2 2 2" xfId="25471"/>
    <cellStyle name="Normal 2 5 2 2 4 3 2 3" xfId="19351"/>
    <cellStyle name="Normal 2 5 2 2 4 3 3" xfId="9853"/>
    <cellStyle name="Normal 2 5 2 2 4 3 3 2" xfId="22256"/>
    <cellStyle name="Normal 2 5 2 2 4 3 4" xfId="15827"/>
    <cellStyle name="Normal 2 5 2 2 4 4" xfId="5624"/>
    <cellStyle name="Normal 2 5 2 2 4 4 2" xfId="11977"/>
    <cellStyle name="Normal 2 5 2 2 4 4 2 2" xfId="24365"/>
    <cellStyle name="Normal 2 5 2 2 4 4 3" xfId="18056"/>
    <cellStyle name="Normal 2 5 2 2 4 5" xfId="8546"/>
    <cellStyle name="Normal 2 5 2 2 4 5 2" xfId="20962"/>
    <cellStyle name="Normal 2 5 2 2 4 6" xfId="14076"/>
    <cellStyle name="Normal 2 5 2 2 4 7" xfId="13720"/>
    <cellStyle name="Normal 2 5 2 2 4_LNG &amp; LPG rework" xfId="30546"/>
    <cellStyle name="Normal 2 5 2 2 5" xfId="415"/>
    <cellStyle name="Normal 2 5 2 2 5 2" xfId="789"/>
    <cellStyle name="Normal 2 5 2 2 5 2 2" xfId="4173"/>
    <cellStyle name="Normal 2 5 2 2 5 2 2 2" xfId="7233"/>
    <cellStyle name="Normal 2 5 2 2 5 2 2 2 2" xfId="13391"/>
    <cellStyle name="Normal 2 5 2 2 5 2 2 2 2 2" xfId="25778"/>
    <cellStyle name="Normal 2 5 2 2 5 2 2 2 3" xfId="19658"/>
    <cellStyle name="Normal 2 5 2 2 5 2 2 3" xfId="10160"/>
    <cellStyle name="Normal 2 5 2 2 5 2 2 3 2" xfId="22563"/>
    <cellStyle name="Normal 2 5 2 2 5 2 2 4" xfId="16744"/>
    <cellStyle name="Normal 2 5 2 2 5 2 3" xfId="6548"/>
    <cellStyle name="Normal 2 5 2 2 5 2 3 2" xfId="12707"/>
    <cellStyle name="Normal 2 5 2 2 5 2 3 2 2" xfId="25094"/>
    <cellStyle name="Normal 2 5 2 2 5 2 3 3" xfId="18974"/>
    <cellStyle name="Normal 2 5 2 2 5 2 4" xfId="9476"/>
    <cellStyle name="Normal 2 5 2 2 5 2 4 2" xfId="21879"/>
    <cellStyle name="Normal 2 5 2 2 5 2 5" xfId="14519"/>
    <cellStyle name="Normal 2 5 2 2 5 3" xfId="2454"/>
    <cellStyle name="Normal 2 5 2 2 5 3 2" xfId="6926"/>
    <cellStyle name="Normal 2 5 2 2 5 3 2 2" xfId="13085"/>
    <cellStyle name="Normal 2 5 2 2 5 3 2 2 2" xfId="25472"/>
    <cellStyle name="Normal 2 5 2 2 5 3 2 3" xfId="19352"/>
    <cellStyle name="Normal 2 5 2 2 5 3 3" xfId="9854"/>
    <cellStyle name="Normal 2 5 2 2 5 3 3 2" xfId="22257"/>
    <cellStyle name="Normal 2 5 2 2 5 3 4" xfId="15828"/>
    <cellStyle name="Normal 2 5 2 2 5 4" xfId="5625"/>
    <cellStyle name="Normal 2 5 2 2 5 4 2" xfId="11978"/>
    <cellStyle name="Normal 2 5 2 2 5 4 2 2" xfId="24366"/>
    <cellStyle name="Normal 2 5 2 2 5 4 3" xfId="18057"/>
    <cellStyle name="Normal 2 5 2 2 5 5" xfId="8547"/>
    <cellStyle name="Normal 2 5 2 2 5 5 2" xfId="20963"/>
    <cellStyle name="Normal 2 5 2 2 5 6" xfId="14164"/>
    <cellStyle name="Normal 2 5 2 2 5_LNG &amp; LPG rework" xfId="30547"/>
    <cellStyle name="Normal 2 5 2 2 6" xfId="524"/>
    <cellStyle name="Normal 2 5 2 2 6 2" xfId="2455"/>
    <cellStyle name="Normal 2 5 2 2 6 2 2" xfId="6927"/>
    <cellStyle name="Normal 2 5 2 2 6 2 2 2" xfId="13086"/>
    <cellStyle name="Normal 2 5 2 2 6 2 2 2 2" xfId="25473"/>
    <cellStyle name="Normal 2 5 2 2 6 2 2 3" xfId="19353"/>
    <cellStyle name="Normal 2 5 2 2 6 2 3" xfId="9855"/>
    <cellStyle name="Normal 2 5 2 2 6 2 3 2" xfId="22258"/>
    <cellStyle name="Normal 2 5 2 2 6 2 4" xfId="15829"/>
    <cellStyle name="Normal 2 5 2 2 6 3" xfId="5626"/>
    <cellStyle name="Normal 2 5 2 2 6 3 2" xfId="10920"/>
    <cellStyle name="Normal 2 5 2 2 6 3 2 2" xfId="23321"/>
    <cellStyle name="Normal 2 5 2 2 6 3 3" xfId="18058"/>
    <cellStyle name="Normal 2 5 2 2 6 4" xfId="8548"/>
    <cellStyle name="Normal 2 5 2 2 6 4 2" xfId="20964"/>
    <cellStyle name="Normal 2 5 2 2 6 5" xfId="14255"/>
    <cellStyle name="Normal 2 5 2 2 6_LNG &amp; LPG rework" xfId="30548"/>
    <cellStyle name="Normal 2 5 2 2 7" xfId="2456"/>
    <cellStyle name="Normal 2 5 2 2 7 2" xfId="5627"/>
    <cellStyle name="Normal 2 5 2 2 7 2 2" xfId="11979"/>
    <cellStyle name="Normal 2 5 2 2 7 2 2 2" xfId="24367"/>
    <cellStyle name="Normal 2 5 2 2 7 2 3" xfId="18059"/>
    <cellStyle name="Normal 2 5 2 2 7 3" xfId="8549"/>
    <cellStyle name="Normal 2 5 2 2 7 3 2" xfId="20965"/>
    <cellStyle name="Normal 2 5 2 2 7 4" xfId="15830"/>
    <cellStyle name="Normal 2 5 2 2 8" xfId="2457"/>
    <cellStyle name="Normal 2 5 2 2 8 2" xfId="5628"/>
    <cellStyle name="Normal 2 5 2 2 8 2 2" xfId="11980"/>
    <cellStyle name="Normal 2 5 2 2 8 2 2 2" xfId="24368"/>
    <cellStyle name="Normal 2 5 2 2 8 2 3" xfId="18060"/>
    <cellStyle name="Normal 2 5 2 2 8 3" xfId="8550"/>
    <cellStyle name="Normal 2 5 2 2 8 3 2" xfId="20966"/>
    <cellStyle name="Normal 2 5 2 2 8 4" xfId="15831"/>
    <cellStyle name="Normal 2 5 2 2 9" xfId="2458"/>
    <cellStyle name="Normal 2 5 2 2 9 2" xfId="5629"/>
    <cellStyle name="Normal 2 5 2 2 9 2 2" xfId="11981"/>
    <cellStyle name="Normal 2 5 2 2 9 2 2 2" xfId="24369"/>
    <cellStyle name="Normal 2 5 2 2 9 2 3" xfId="18061"/>
    <cellStyle name="Normal 2 5 2 2 9 3" xfId="8551"/>
    <cellStyle name="Normal 2 5 2 2 9 3 2" xfId="20967"/>
    <cellStyle name="Normal 2 5 2 2 9 4" xfId="15832"/>
    <cellStyle name="Normal 2 5 2 2_Alumina Prices" xfId="2459"/>
    <cellStyle name="Normal 2 5 2 3" xfId="168"/>
    <cellStyle name="Normal 2 5 2 3 10" xfId="5630"/>
    <cellStyle name="Normal 2 5 2 3 10 2" xfId="11982"/>
    <cellStyle name="Normal 2 5 2 3 10 2 2" xfId="24370"/>
    <cellStyle name="Normal 2 5 2 3 10 3" xfId="18062"/>
    <cellStyle name="Normal 2 5 2 3 11" xfId="8552"/>
    <cellStyle name="Normal 2 5 2 3 11 2" xfId="20968"/>
    <cellStyle name="Normal 2 5 2 3 12" xfId="13921"/>
    <cellStyle name="Normal 2 5 2 3 13" xfId="13564"/>
    <cellStyle name="Normal 2 5 2 3 2" xfId="259"/>
    <cellStyle name="Normal 2 5 2 3 2 2" xfId="635"/>
    <cellStyle name="Normal 2 5 2 3 2 2 2" xfId="2462"/>
    <cellStyle name="Normal 2 5 2 3 2 2 2 2" xfId="6930"/>
    <cellStyle name="Normal 2 5 2 3 2 2 2 2 2" xfId="13089"/>
    <cellStyle name="Normal 2 5 2 3 2 2 2 2 2 2" xfId="25476"/>
    <cellStyle name="Normal 2 5 2 3 2 2 2 2 3" xfId="19356"/>
    <cellStyle name="Normal 2 5 2 3 2 2 2 3" xfId="9858"/>
    <cellStyle name="Normal 2 5 2 3 2 2 2 3 2" xfId="22261"/>
    <cellStyle name="Normal 2 5 2 3 2 2 2 4" xfId="15835"/>
    <cellStyle name="Normal 2 5 2 3 2 2 3" xfId="5632"/>
    <cellStyle name="Normal 2 5 2 3 2 2 3 2" xfId="10639"/>
    <cellStyle name="Normal 2 5 2 3 2 2 3 2 2" xfId="23040"/>
    <cellStyle name="Normal 2 5 2 3 2 2 3 3" xfId="18064"/>
    <cellStyle name="Normal 2 5 2 3 2 2 4" xfId="8554"/>
    <cellStyle name="Normal 2 5 2 3 2 2 4 2" xfId="20970"/>
    <cellStyle name="Normal 2 5 2 3 2 2 5" xfId="14365"/>
    <cellStyle name="Normal 2 5 2 3 2 2 6" xfId="13830"/>
    <cellStyle name="Normal 2 5 2 3 2 2_LNG &amp; LPG rework" xfId="30549"/>
    <cellStyle name="Normal 2 5 2 3 2 3" xfId="2463"/>
    <cellStyle name="Normal 2 5 2 3 2 3 2" xfId="5633"/>
    <cellStyle name="Normal 2 5 2 3 2 3 2 2" xfId="10435"/>
    <cellStyle name="Normal 2 5 2 3 2 3 2 2 2" xfId="22836"/>
    <cellStyle name="Normal 2 5 2 3 2 3 2 3" xfId="18065"/>
    <cellStyle name="Normal 2 5 2 3 2 3 3" xfId="10827"/>
    <cellStyle name="Normal 2 5 2 3 2 3 3 2" xfId="23228"/>
    <cellStyle name="Normal 2 5 2 3 2 3 4" xfId="8555"/>
    <cellStyle name="Normal 2 5 2 3 2 3 4 2" xfId="20971"/>
    <cellStyle name="Normal 2 5 2 3 2 3 5" xfId="15836"/>
    <cellStyle name="Normal 2 5 2 3 2 3_LNG &amp; LPG rework" xfId="30550"/>
    <cellStyle name="Normal 2 5 2 3 2 4" xfId="2464"/>
    <cellStyle name="Normal 2 5 2 3 2 4 2" xfId="5634"/>
    <cellStyle name="Normal 2 5 2 3 2 4 2 2" xfId="11984"/>
    <cellStyle name="Normal 2 5 2 3 2 4 2 2 2" xfId="24372"/>
    <cellStyle name="Normal 2 5 2 3 2 4 2 3" xfId="18066"/>
    <cellStyle name="Normal 2 5 2 3 2 4 3" xfId="8556"/>
    <cellStyle name="Normal 2 5 2 3 2 4 3 2" xfId="20972"/>
    <cellStyle name="Normal 2 5 2 3 2 4 4" xfId="15837"/>
    <cellStyle name="Normal 2 5 2 3 2 5" xfId="2461"/>
    <cellStyle name="Normal 2 5 2 3 2 5 2" xfId="6929"/>
    <cellStyle name="Normal 2 5 2 3 2 5 2 2" xfId="13088"/>
    <cellStyle name="Normal 2 5 2 3 2 5 2 2 2" xfId="25475"/>
    <cellStyle name="Normal 2 5 2 3 2 5 2 3" xfId="19355"/>
    <cellStyle name="Normal 2 5 2 3 2 5 3" xfId="9857"/>
    <cellStyle name="Normal 2 5 2 3 2 5 3 2" xfId="22260"/>
    <cellStyle name="Normal 2 5 2 3 2 5 4" xfId="15834"/>
    <cellStyle name="Normal 2 5 2 3 2 6" xfId="5631"/>
    <cellStyle name="Normal 2 5 2 3 2 6 2" xfId="11983"/>
    <cellStyle name="Normal 2 5 2 3 2 6 2 2" xfId="24371"/>
    <cellStyle name="Normal 2 5 2 3 2 6 3" xfId="18063"/>
    <cellStyle name="Normal 2 5 2 3 2 7" xfId="8553"/>
    <cellStyle name="Normal 2 5 2 3 2 7 2" xfId="20969"/>
    <cellStyle name="Normal 2 5 2 3 2 8" xfId="14010"/>
    <cellStyle name="Normal 2 5 2 3 2 9" xfId="13652"/>
    <cellStyle name="Normal 2 5 2 3 2_Alumina Prices" xfId="2465"/>
    <cellStyle name="Normal 2 5 2 3 3" xfId="349"/>
    <cellStyle name="Normal 2 5 2 3 3 2" xfId="723"/>
    <cellStyle name="Normal 2 5 2 3 3 2 2" xfId="4109"/>
    <cellStyle name="Normal 2 5 2 3 3 2 2 2" xfId="7173"/>
    <cellStyle name="Normal 2 5 2 3 3 2 2 2 2" xfId="13331"/>
    <cellStyle name="Normal 2 5 2 3 3 2 2 2 2 2" xfId="25718"/>
    <cellStyle name="Normal 2 5 2 3 3 2 2 2 3" xfId="19598"/>
    <cellStyle name="Normal 2 5 2 3 3 2 2 3" xfId="10100"/>
    <cellStyle name="Normal 2 5 2 3 3 2 2 3 2" xfId="22503"/>
    <cellStyle name="Normal 2 5 2 3 3 2 2 4" xfId="16680"/>
    <cellStyle name="Normal 2 5 2 3 3 2 3" xfId="6484"/>
    <cellStyle name="Normal 2 5 2 3 3 2 3 2" xfId="12643"/>
    <cellStyle name="Normal 2 5 2 3 3 2 3 2 2" xfId="25030"/>
    <cellStyle name="Normal 2 5 2 3 3 2 3 3" xfId="18910"/>
    <cellStyle name="Normal 2 5 2 3 3 2 4" xfId="9412"/>
    <cellStyle name="Normal 2 5 2 3 3 2 4 2" xfId="21815"/>
    <cellStyle name="Normal 2 5 2 3 3 2 5" xfId="14453"/>
    <cellStyle name="Normal 2 5 2 3 3 3" xfId="2466"/>
    <cellStyle name="Normal 2 5 2 3 3 3 2" xfId="6931"/>
    <cellStyle name="Normal 2 5 2 3 3 3 2 2" xfId="13090"/>
    <cellStyle name="Normal 2 5 2 3 3 3 2 2 2" xfId="25477"/>
    <cellStyle name="Normal 2 5 2 3 3 3 2 3" xfId="19357"/>
    <cellStyle name="Normal 2 5 2 3 3 3 3" xfId="9859"/>
    <cellStyle name="Normal 2 5 2 3 3 3 3 2" xfId="22262"/>
    <cellStyle name="Normal 2 5 2 3 3 3 4" xfId="15838"/>
    <cellStyle name="Normal 2 5 2 3 3 4" xfId="5635"/>
    <cellStyle name="Normal 2 5 2 3 3 4 2" xfId="11985"/>
    <cellStyle name="Normal 2 5 2 3 3 4 2 2" xfId="24373"/>
    <cellStyle name="Normal 2 5 2 3 3 4 3" xfId="18067"/>
    <cellStyle name="Normal 2 5 2 3 3 5" xfId="8557"/>
    <cellStyle name="Normal 2 5 2 3 3 5 2" xfId="20973"/>
    <cellStyle name="Normal 2 5 2 3 3 6" xfId="14098"/>
    <cellStyle name="Normal 2 5 2 3 3 7" xfId="13742"/>
    <cellStyle name="Normal 2 5 2 3 3_LNG &amp; LPG rework" xfId="30551"/>
    <cellStyle name="Normal 2 5 2 3 4" xfId="437"/>
    <cellStyle name="Normal 2 5 2 3 4 2" xfId="811"/>
    <cellStyle name="Normal 2 5 2 3 4 2 2" xfId="4195"/>
    <cellStyle name="Normal 2 5 2 3 4 2 2 2" xfId="7255"/>
    <cellStyle name="Normal 2 5 2 3 4 2 2 2 2" xfId="13413"/>
    <cellStyle name="Normal 2 5 2 3 4 2 2 2 2 2" xfId="25800"/>
    <cellStyle name="Normal 2 5 2 3 4 2 2 2 3" xfId="19680"/>
    <cellStyle name="Normal 2 5 2 3 4 2 2 3" xfId="10182"/>
    <cellStyle name="Normal 2 5 2 3 4 2 2 3 2" xfId="22585"/>
    <cellStyle name="Normal 2 5 2 3 4 2 2 4" xfId="16766"/>
    <cellStyle name="Normal 2 5 2 3 4 2 3" xfId="6570"/>
    <cellStyle name="Normal 2 5 2 3 4 2 3 2" xfId="12729"/>
    <cellStyle name="Normal 2 5 2 3 4 2 3 2 2" xfId="25116"/>
    <cellStyle name="Normal 2 5 2 3 4 2 3 3" xfId="18996"/>
    <cellStyle name="Normal 2 5 2 3 4 2 4" xfId="9498"/>
    <cellStyle name="Normal 2 5 2 3 4 2 4 2" xfId="21901"/>
    <cellStyle name="Normal 2 5 2 3 4 2 5" xfId="14541"/>
    <cellStyle name="Normal 2 5 2 3 4 3" xfId="2467"/>
    <cellStyle name="Normal 2 5 2 3 4 3 2" xfId="6932"/>
    <cellStyle name="Normal 2 5 2 3 4 3 2 2" xfId="13091"/>
    <cellStyle name="Normal 2 5 2 3 4 3 2 2 2" xfId="25478"/>
    <cellStyle name="Normal 2 5 2 3 4 3 2 3" xfId="19358"/>
    <cellStyle name="Normal 2 5 2 3 4 3 3" xfId="9860"/>
    <cellStyle name="Normal 2 5 2 3 4 3 3 2" xfId="22263"/>
    <cellStyle name="Normal 2 5 2 3 4 3 4" xfId="15839"/>
    <cellStyle name="Normal 2 5 2 3 4 4" xfId="5636"/>
    <cellStyle name="Normal 2 5 2 3 4 4 2" xfId="11986"/>
    <cellStyle name="Normal 2 5 2 3 4 4 2 2" xfId="24374"/>
    <cellStyle name="Normal 2 5 2 3 4 4 3" xfId="18068"/>
    <cellStyle name="Normal 2 5 2 3 4 5" xfId="8558"/>
    <cellStyle name="Normal 2 5 2 3 4 5 2" xfId="20974"/>
    <cellStyle name="Normal 2 5 2 3 4 6" xfId="14186"/>
    <cellStyle name="Normal 2 5 2 3 4_LNG &amp; LPG rework" xfId="30552"/>
    <cellStyle name="Normal 2 5 2 3 5" xfId="546"/>
    <cellStyle name="Normal 2 5 2 3 5 2" xfId="2468"/>
    <cellStyle name="Normal 2 5 2 3 5 2 2" xfId="6933"/>
    <cellStyle name="Normal 2 5 2 3 5 2 2 2" xfId="13092"/>
    <cellStyle name="Normal 2 5 2 3 5 2 2 2 2" xfId="25479"/>
    <cellStyle name="Normal 2 5 2 3 5 2 2 3" xfId="19359"/>
    <cellStyle name="Normal 2 5 2 3 5 2 3" xfId="9861"/>
    <cellStyle name="Normal 2 5 2 3 5 2 3 2" xfId="22264"/>
    <cellStyle name="Normal 2 5 2 3 5 2 4" xfId="15840"/>
    <cellStyle name="Normal 2 5 2 3 5 3" xfId="5637"/>
    <cellStyle name="Normal 2 5 2 3 5 3 2" xfId="10942"/>
    <cellStyle name="Normal 2 5 2 3 5 3 2 2" xfId="23343"/>
    <cellStyle name="Normal 2 5 2 3 5 3 3" xfId="18069"/>
    <cellStyle name="Normal 2 5 2 3 5 4" xfId="8559"/>
    <cellStyle name="Normal 2 5 2 3 5 4 2" xfId="20975"/>
    <cellStyle name="Normal 2 5 2 3 5 5" xfId="14277"/>
    <cellStyle name="Normal 2 5 2 3 5_LNG &amp; LPG rework" xfId="30553"/>
    <cellStyle name="Normal 2 5 2 3 6" xfId="2469"/>
    <cellStyle name="Normal 2 5 2 3 6 2" xfId="5638"/>
    <cellStyle name="Normal 2 5 2 3 6 2 2" xfId="11987"/>
    <cellStyle name="Normal 2 5 2 3 6 2 2 2" xfId="24375"/>
    <cellStyle name="Normal 2 5 2 3 6 2 3" xfId="18070"/>
    <cellStyle name="Normal 2 5 2 3 6 3" xfId="8560"/>
    <cellStyle name="Normal 2 5 2 3 6 3 2" xfId="20976"/>
    <cellStyle name="Normal 2 5 2 3 6 4" xfId="15841"/>
    <cellStyle name="Normal 2 5 2 3 7" xfId="2470"/>
    <cellStyle name="Normal 2 5 2 3 7 2" xfId="5639"/>
    <cellStyle name="Normal 2 5 2 3 7 2 2" xfId="11988"/>
    <cellStyle name="Normal 2 5 2 3 7 2 2 2" xfId="24376"/>
    <cellStyle name="Normal 2 5 2 3 7 2 3" xfId="18071"/>
    <cellStyle name="Normal 2 5 2 3 7 3" xfId="8561"/>
    <cellStyle name="Normal 2 5 2 3 7 3 2" xfId="20977"/>
    <cellStyle name="Normal 2 5 2 3 7 4" xfId="15842"/>
    <cellStyle name="Normal 2 5 2 3 8" xfId="2471"/>
    <cellStyle name="Normal 2 5 2 3 8 2" xfId="5640"/>
    <cellStyle name="Normal 2 5 2 3 8 2 2" xfId="11989"/>
    <cellStyle name="Normal 2 5 2 3 8 2 2 2" xfId="24377"/>
    <cellStyle name="Normal 2 5 2 3 8 2 3" xfId="18072"/>
    <cellStyle name="Normal 2 5 2 3 8 3" xfId="8562"/>
    <cellStyle name="Normal 2 5 2 3 8 3 2" xfId="20978"/>
    <cellStyle name="Normal 2 5 2 3 8 4" xfId="15843"/>
    <cellStyle name="Normal 2 5 2 3 9" xfId="2460"/>
    <cellStyle name="Normal 2 5 2 3 9 2" xfId="6928"/>
    <cellStyle name="Normal 2 5 2 3 9 2 2" xfId="13087"/>
    <cellStyle name="Normal 2 5 2 3 9 2 2 2" xfId="25474"/>
    <cellStyle name="Normal 2 5 2 3 9 2 3" xfId="19354"/>
    <cellStyle name="Normal 2 5 2 3 9 3" xfId="9856"/>
    <cellStyle name="Normal 2 5 2 3 9 3 2" xfId="22259"/>
    <cellStyle name="Normal 2 5 2 3 9 4" xfId="15833"/>
    <cellStyle name="Normal 2 5 2 3_Alumina Prices" xfId="2472"/>
    <cellStyle name="Normal 2 5 2 4" xfId="215"/>
    <cellStyle name="Normal 2 5 2 4 2" xfId="591"/>
    <cellStyle name="Normal 2 5 2 4 2 2" xfId="2474"/>
    <cellStyle name="Normal 2 5 2 4 2 2 2" xfId="6935"/>
    <cellStyle name="Normal 2 5 2 4 2 2 2 2" xfId="13094"/>
    <cellStyle name="Normal 2 5 2 4 2 2 2 2 2" xfId="25481"/>
    <cellStyle name="Normal 2 5 2 4 2 2 2 3" xfId="19361"/>
    <cellStyle name="Normal 2 5 2 4 2 2 3" xfId="9863"/>
    <cellStyle name="Normal 2 5 2 4 2 2 3 2" xfId="22266"/>
    <cellStyle name="Normal 2 5 2 4 2 2 4" xfId="15845"/>
    <cellStyle name="Normal 2 5 2 4 2 3" xfId="5642"/>
    <cellStyle name="Normal 2 5 2 4 2 3 2" xfId="10640"/>
    <cellStyle name="Normal 2 5 2 4 2 3 2 2" xfId="23041"/>
    <cellStyle name="Normal 2 5 2 4 2 3 3" xfId="18074"/>
    <cellStyle name="Normal 2 5 2 4 2 4" xfId="8564"/>
    <cellStyle name="Normal 2 5 2 4 2 4 2" xfId="20980"/>
    <cellStyle name="Normal 2 5 2 4 2 5" xfId="14321"/>
    <cellStyle name="Normal 2 5 2 4 2 6" xfId="13786"/>
    <cellStyle name="Normal 2 5 2 4 2_LNG &amp; LPG rework" xfId="30554"/>
    <cellStyle name="Normal 2 5 2 4 3" xfId="2475"/>
    <cellStyle name="Normal 2 5 2 4 3 2" xfId="5643"/>
    <cellStyle name="Normal 2 5 2 4 3 2 2" xfId="10436"/>
    <cellStyle name="Normal 2 5 2 4 3 2 2 2" xfId="22837"/>
    <cellStyle name="Normal 2 5 2 4 3 2 3" xfId="18075"/>
    <cellStyle name="Normal 2 5 2 4 3 3" xfId="10828"/>
    <cellStyle name="Normal 2 5 2 4 3 3 2" xfId="23229"/>
    <cellStyle name="Normal 2 5 2 4 3 4" xfId="8565"/>
    <cellStyle name="Normal 2 5 2 4 3 4 2" xfId="20981"/>
    <cellStyle name="Normal 2 5 2 4 3 5" xfId="15846"/>
    <cellStyle name="Normal 2 5 2 4 3_LNG &amp; LPG rework" xfId="30555"/>
    <cellStyle name="Normal 2 5 2 4 4" xfId="2476"/>
    <cellStyle name="Normal 2 5 2 4 4 2" xfId="5644"/>
    <cellStyle name="Normal 2 5 2 4 4 2 2" xfId="11991"/>
    <cellStyle name="Normal 2 5 2 4 4 2 2 2" xfId="24379"/>
    <cellStyle name="Normal 2 5 2 4 4 2 3" xfId="18076"/>
    <cellStyle name="Normal 2 5 2 4 4 3" xfId="8566"/>
    <cellStyle name="Normal 2 5 2 4 4 3 2" xfId="20982"/>
    <cellStyle name="Normal 2 5 2 4 4 4" xfId="15847"/>
    <cellStyle name="Normal 2 5 2 4 5" xfId="2473"/>
    <cellStyle name="Normal 2 5 2 4 5 2" xfId="6934"/>
    <cellStyle name="Normal 2 5 2 4 5 2 2" xfId="13093"/>
    <cellStyle name="Normal 2 5 2 4 5 2 2 2" xfId="25480"/>
    <cellStyle name="Normal 2 5 2 4 5 2 3" xfId="19360"/>
    <cellStyle name="Normal 2 5 2 4 5 3" xfId="9862"/>
    <cellStyle name="Normal 2 5 2 4 5 3 2" xfId="22265"/>
    <cellStyle name="Normal 2 5 2 4 5 4" xfId="15844"/>
    <cellStyle name="Normal 2 5 2 4 6" xfId="5641"/>
    <cellStyle name="Normal 2 5 2 4 6 2" xfId="11990"/>
    <cellStyle name="Normal 2 5 2 4 6 2 2" xfId="24378"/>
    <cellStyle name="Normal 2 5 2 4 6 3" xfId="18073"/>
    <cellStyle name="Normal 2 5 2 4 7" xfId="8563"/>
    <cellStyle name="Normal 2 5 2 4 7 2" xfId="20979"/>
    <cellStyle name="Normal 2 5 2 4 8" xfId="13966"/>
    <cellStyle name="Normal 2 5 2 4 9" xfId="13608"/>
    <cellStyle name="Normal 2 5 2 4_Alumina Prices" xfId="2477"/>
    <cellStyle name="Normal 2 5 2 5" xfId="305"/>
    <cellStyle name="Normal 2 5 2 5 2" xfId="679"/>
    <cellStyle name="Normal 2 5 2 5 2 2" xfId="4065"/>
    <cellStyle name="Normal 2 5 2 5 2 2 2" xfId="6440"/>
    <cellStyle name="Normal 2 5 2 5 2 2 2 2" xfId="12599"/>
    <cellStyle name="Normal 2 5 2 5 2 2 2 2 2" xfId="24986"/>
    <cellStyle name="Normal 2 5 2 5 2 2 2 3" xfId="18866"/>
    <cellStyle name="Normal 2 5 2 5 2 2 3" xfId="9368"/>
    <cellStyle name="Normal 2 5 2 5 2 2 3 2" xfId="21771"/>
    <cellStyle name="Normal 2 5 2 5 2 2 4" xfId="16636"/>
    <cellStyle name="Normal 2 5 2 5 2 3" xfId="3495"/>
    <cellStyle name="Normal 2 5 2 5 2 4" xfId="14409"/>
    <cellStyle name="Normal 2 5 2 5 3" xfId="2478"/>
    <cellStyle name="Normal 2 5 2 5 3 2" xfId="6936"/>
    <cellStyle name="Normal 2 5 2 5 3 2 2" xfId="13095"/>
    <cellStyle name="Normal 2 5 2 5 3 2 2 2" xfId="25482"/>
    <cellStyle name="Normal 2 5 2 5 3 2 3" xfId="19362"/>
    <cellStyle name="Normal 2 5 2 5 3 3" xfId="9864"/>
    <cellStyle name="Normal 2 5 2 5 3 3 2" xfId="22267"/>
    <cellStyle name="Normal 2 5 2 5 3 4" xfId="15848"/>
    <cellStyle name="Normal 2 5 2 5 4" xfId="5645"/>
    <cellStyle name="Normal 2 5 2 5 4 2" xfId="11992"/>
    <cellStyle name="Normal 2 5 2 5 4 2 2" xfId="24380"/>
    <cellStyle name="Normal 2 5 2 5 4 3" xfId="18077"/>
    <cellStyle name="Normal 2 5 2 5 5" xfId="8567"/>
    <cellStyle name="Normal 2 5 2 5 5 2" xfId="20983"/>
    <cellStyle name="Normal 2 5 2 5 6" xfId="14054"/>
    <cellStyle name="Normal 2 5 2 5 7" xfId="13698"/>
    <cellStyle name="Normal 2 5 2 5_LNG &amp; LPG rework" xfId="30556"/>
    <cellStyle name="Normal 2 5 2 6" xfId="393"/>
    <cellStyle name="Normal 2 5 2 6 2" xfId="767"/>
    <cellStyle name="Normal 2 5 2 6 2 2" xfId="4151"/>
    <cellStyle name="Normal 2 5 2 6 2 2 2" xfId="7211"/>
    <cellStyle name="Normal 2 5 2 6 2 2 2 2" xfId="13369"/>
    <cellStyle name="Normal 2 5 2 6 2 2 2 2 2" xfId="25756"/>
    <cellStyle name="Normal 2 5 2 6 2 2 2 3" xfId="19636"/>
    <cellStyle name="Normal 2 5 2 6 2 2 3" xfId="10138"/>
    <cellStyle name="Normal 2 5 2 6 2 2 3 2" xfId="22541"/>
    <cellStyle name="Normal 2 5 2 6 2 2 4" xfId="16722"/>
    <cellStyle name="Normal 2 5 2 6 2 3" xfId="6526"/>
    <cellStyle name="Normal 2 5 2 6 2 3 2" xfId="12685"/>
    <cellStyle name="Normal 2 5 2 6 2 3 2 2" xfId="25072"/>
    <cellStyle name="Normal 2 5 2 6 2 3 3" xfId="18952"/>
    <cellStyle name="Normal 2 5 2 6 2 4" xfId="9454"/>
    <cellStyle name="Normal 2 5 2 6 2 4 2" xfId="21857"/>
    <cellStyle name="Normal 2 5 2 6 2 5" xfId="14497"/>
    <cellStyle name="Normal 2 5 2 6 3" xfId="2479"/>
    <cellStyle name="Normal 2 5 2 6 3 2" xfId="6937"/>
    <cellStyle name="Normal 2 5 2 6 3 2 2" xfId="13096"/>
    <cellStyle name="Normal 2 5 2 6 3 2 2 2" xfId="25483"/>
    <cellStyle name="Normal 2 5 2 6 3 2 3" xfId="19363"/>
    <cellStyle name="Normal 2 5 2 6 3 3" xfId="9865"/>
    <cellStyle name="Normal 2 5 2 6 3 3 2" xfId="22268"/>
    <cellStyle name="Normal 2 5 2 6 3 4" xfId="15849"/>
    <cellStyle name="Normal 2 5 2 6 4" xfId="5646"/>
    <cellStyle name="Normal 2 5 2 6 4 2" xfId="11993"/>
    <cellStyle name="Normal 2 5 2 6 4 2 2" xfId="24381"/>
    <cellStyle name="Normal 2 5 2 6 4 3" xfId="18078"/>
    <cellStyle name="Normal 2 5 2 6 5" xfId="8568"/>
    <cellStyle name="Normal 2 5 2 6 5 2" xfId="20984"/>
    <cellStyle name="Normal 2 5 2 6 6" xfId="14142"/>
    <cellStyle name="Normal 2 5 2 6_LNG &amp; LPG rework" xfId="30557"/>
    <cellStyle name="Normal 2 5 2 7" xfId="502"/>
    <cellStyle name="Normal 2 5 2 7 2" xfId="2480"/>
    <cellStyle name="Normal 2 5 2 7 2 2" xfId="6938"/>
    <cellStyle name="Normal 2 5 2 7 2 2 2" xfId="13097"/>
    <cellStyle name="Normal 2 5 2 7 2 2 2 2" xfId="25484"/>
    <cellStyle name="Normal 2 5 2 7 2 2 3" xfId="19364"/>
    <cellStyle name="Normal 2 5 2 7 2 3" xfId="9866"/>
    <cellStyle name="Normal 2 5 2 7 2 3 2" xfId="22269"/>
    <cellStyle name="Normal 2 5 2 7 2 4" xfId="15850"/>
    <cellStyle name="Normal 2 5 2 7 3" xfId="5647"/>
    <cellStyle name="Normal 2 5 2 7 3 2" xfId="10824"/>
    <cellStyle name="Normal 2 5 2 7 3 2 2" xfId="23225"/>
    <cellStyle name="Normal 2 5 2 7 3 3" xfId="18079"/>
    <cellStyle name="Normal 2 5 2 7 4" xfId="8569"/>
    <cellStyle name="Normal 2 5 2 7 4 2" xfId="20985"/>
    <cellStyle name="Normal 2 5 2 7 5" xfId="14233"/>
    <cellStyle name="Normal 2 5 2 7_LNG &amp; LPG rework" xfId="30558"/>
    <cellStyle name="Normal 2 5 2 8" xfId="2481"/>
    <cellStyle name="Normal 2 5 2 8 2" xfId="5648"/>
    <cellStyle name="Normal 2 5 2 8 2 2" xfId="10488"/>
    <cellStyle name="Normal 2 5 2 8 2 2 2" xfId="22889"/>
    <cellStyle name="Normal 2 5 2 8 2 3" xfId="18080"/>
    <cellStyle name="Normal 2 5 2 8 3" xfId="10898"/>
    <cellStyle name="Normal 2 5 2 8 3 2" xfId="23299"/>
    <cellStyle name="Normal 2 5 2 8 4" xfId="8570"/>
    <cellStyle name="Normal 2 5 2 8 4 2" xfId="20986"/>
    <cellStyle name="Normal 2 5 2 8 5" xfId="15851"/>
    <cellStyle name="Normal 2 5 2 8_LNG &amp; LPG rework" xfId="30559"/>
    <cellStyle name="Normal 2 5 2 9" xfId="2482"/>
    <cellStyle name="Normal 2 5 2 9 2" xfId="5649"/>
    <cellStyle name="Normal 2 5 2 9 2 2" xfId="11994"/>
    <cellStyle name="Normal 2 5 2 9 2 2 2" xfId="24382"/>
    <cellStyle name="Normal 2 5 2 9 2 3" xfId="18081"/>
    <cellStyle name="Normal 2 5 2 9 3" xfId="8571"/>
    <cellStyle name="Normal 2 5 2 9 3 2" xfId="20987"/>
    <cellStyle name="Normal 2 5 2 9 4" xfId="15852"/>
    <cellStyle name="Normal 2 5 2_Alumina - Quantity and Value" xfId="4013"/>
    <cellStyle name="Normal 2 5 3" xfId="133"/>
    <cellStyle name="Normal 2 5 3 10" xfId="2483"/>
    <cellStyle name="Normal 2 5 3 10 2" xfId="6939"/>
    <cellStyle name="Normal 2 5 3 10 2 2" xfId="13098"/>
    <cellStyle name="Normal 2 5 3 10 2 2 2" xfId="25485"/>
    <cellStyle name="Normal 2 5 3 10 2 3" xfId="19365"/>
    <cellStyle name="Normal 2 5 3 10 3" xfId="9867"/>
    <cellStyle name="Normal 2 5 3 10 3 2" xfId="22270"/>
    <cellStyle name="Normal 2 5 3 10 4" xfId="15853"/>
    <cellStyle name="Normal 2 5 3 11" xfId="5650"/>
    <cellStyle name="Normal 2 5 3 11 2" xfId="11995"/>
    <cellStyle name="Normal 2 5 3 11 2 2" xfId="24383"/>
    <cellStyle name="Normal 2 5 3 11 3" xfId="18082"/>
    <cellStyle name="Normal 2 5 3 12" xfId="8572"/>
    <cellStyle name="Normal 2 5 3 12 2" xfId="20988"/>
    <cellStyle name="Normal 2 5 3 13" xfId="13886"/>
    <cellStyle name="Normal 2 5 3 14" xfId="13529"/>
    <cellStyle name="Normal 2 5 3 2" xfId="177"/>
    <cellStyle name="Normal 2 5 3 2 10" xfId="5651"/>
    <cellStyle name="Normal 2 5 3 2 10 2" xfId="11996"/>
    <cellStyle name="Normal 2 5 3 2 10 2 2" xfId="24384"/>
    <cellStyle name="Normal 2 5 3 2 10 3" xfId="18083"/>
    <cellStyle name="Normal 2 5 3 2 11" xfId="8573"/>
    <cellStyle name="Normal 2 5 3 2 11 2" xfId="20989"/>
    <cellStyle name="Normal 2 5 3 2 12" xfId="13930"/>
    <cellStyle name="Normal 2 5 3 2 13" xfId="13573"/>
    <cellStyle name="Normal 2 5 3 2 2" xfId="268"/>
    <cellStyle name="Normal 2 5 3 2 2 2" xfId="644"/>
    <cellStyle name="Normal 2 5 3 2 2 2 2" xfId="2486"/>
    <cellStyle name="Normal 2 5 3 2 2 2 2 2" xfId="6942"/>
    <cellStyle name="Normal 2 5 3 2 2 2 2 2 2" xfId="13101"/>
    <cellStyle name="Normal 2 5 3 2 2 2 2 2 2 2" xfId="25488"/>
    <cellStyle name="Normal 2 5 3 2 2 2 2 2 3" xfId="19368"/>
    <cellStyle name="Normal 2 5 3 2 2 2 2 3" xfId="9870"/>
    <cellStyle name="Normal 2 5 3 2 2 2 2 3 2" xfId="22273"/>
    <cellStyle name="Normal 2 5 3 2 2 2 2 4" xfId="15856"/>
    <cellStyle name="Normal 2 5 3 2 2 2 3" xfId="5653"/>
    <cellStyle name="Normal 2 5 3 2 2 2 3 2" xfId="10641"/>
    <cellStyle name="Normal 2 5 3 2 2 2 3 2 2" xfId="23042"/>
    <cellStyle name="Normal 2 5 3 2 2 2 3 3" xfId="18085"/>
    <cellStyle name="Normal 2 5 3 2 2 2 4" xfId="8575"/>
    <cellStyle name="Normal 2 5 3 2 2 2 4 2" xfId="20991"/>
    <cellStyle name="Normal 2 5 3 2 2 2 5" xfId="14374"/>
    <cellStyle name="Normal 2 5 3 2 2 2 6" xfId="13839"/>
    <cellStyle name="Normal 2 5 3 2 2 2_LNG &amp; LPG rework" xfId="30560"/>
    <cellStyle name="Normal 2 5 3 2 2 3" xfId="2487"/>
    <cellStyle name="Normal 2 5 3 2 2 3 2" xfId="5654"/>
    <cellStyle name="Normal 2 5 3 2 2 3 2 2" xfId="10437"/>
    <cellStyle name="Normal 2 5 3 2 2 3 2 2 2" xfId="22838"/>
    <cellStyle name="Normal 2 5 3 2 2 3 2 3" xfId="18086"/>
    <cellStyle name="Normal 2 5 3 2 2 3 3" xfId="10830"/>
    <cellStyle name="Normal 2 5 3 2 2 3 3 2" xfId="23231"/>
    <cellStyle name="Normal 2 5 3 2 2 3 4" xfId="8576"/>
    <cellStyle name="Normal 2 5 3 2 2 3 4 2" xfId="20992"/>
    <cellStyle name="Normal 2 5 3 2 2 3 5" xfId="15857"/>
    <cellStyle name="Normal 2 5 3 2 2 3_LNG &amp; LPG rework" xfId="30561"/>
    <cellStyle name="Normal 2 5 3 2 2 4" xfId="2488"/>
    <cellStyle name="Normal 2 5 3 2 2 4 2" xfId="5655"/>
    <cellStyle name="Normal 2 5 3 2 2 4 2 2" xfId="11998"/>
    <cellStyle name="Normal 2 5 3 2 2 4 2 2 2" xfId="24386"/>
    <cellStyle name="Normal 2 5 3 2 2 4 2 3" xfId="18087"/>
    <cellStyle name="Normal 2 5 3 2 2 4 3" xfId="8577"/>
    <cellStyle name="Normal 2 5 3 2 2 4 3 2" xfId="20993"/>
    <cellStyle name="Normal 2 5 3 2 2 4 4" xfId="15858"/>
    <cellStyle name="Normal 2 5 3 2 2 5" xfId="2485"/>
    <cellStyle name="Normal 2 5 3 2 2 5 2" xfId="6941"/>
    <cellStyle name="Normal 2 5 3 2 2 5 2 2" xfId="13100"/>
    <cellStyle name="Normal 2 5 3 2 2 5 2 2 2" xfId="25487"/>
    <cellStyle name="Normal 2 5 3 2 2 5 2 3" xfId="19367"/>
    <cellStyle name="Normal 2 5 3 2 2 5 3" xfId="9869"/>
    <cellStyle name="Normal 2 5 3 2 2 5 3 2" xfId="22272"/>
    <cellStyle name="Normal 2 5 3 2 2 5 4" xfId="15855"/>
    <cellStyle name="Normal 2 5 3 2 2 6" xfId="5652"/>
    <cellStyle name="Normal 2 5 3 2 2 6 2" xfId="11997"/>
    <cellStyle name="Normal 2 5 3 2 2 6 2 2" xfId="24385"/>
    <cellStyle name="Normal 2 5 3 2 2 6 3" xfId="18084"/>
    <cellStyle name="Normal 2 5 3 2 2 7" xfId="8574"/>
    <cellStyle name="Normal 2 5 3 2 2 7 2" xfId="20990"/>
    <cellStyle name="Normal 2 5 3 2 2 8" xfId="14019"/>
    <cellStyle name="Normal 2 5 3 2 2 9" xfId="13661"/>
    <cellStyle name="Normal 2 5 3 2 2_Alumina Prices" xfId="2489"/>
    <cellStyle name="Normal 2 5 3 2 3" xfId="358"/>
    <cellStyle name="Normal 2 5 3 2 3 2" xfId="732"/>
    <cellStyle name="Normal 2 5 3 2 3 2 2" xfId="4118"/>
    <cellStyle name="Normal 2 5 3 2 3 2 2 2" xfId="7182"/>
    <cellStyle name="Normal 2 5 3 2 3 2 2 2 2" xfId="13340"/>
    <cellStyle name="Normal 2 5 3 2 3 2 2 2 2 2" xfId="25727"/>
    <cellStyle name="Normal 2 5 3 2 3 2 2 2 3" xfId="19607"/>
    <cellStyle name="Normal 2 5 3 2 3 2 2 3" xfId="10109"/>
    <cellStyle name="Normal 2 5 3 2 3 2 2 3 2" xfId="22512"/>
    <cellStyle name="Normal 2 5 3 2 3 2 2 4" xfId="16689"/>
    <cellStyle name="Normal 2 5 3 2 3 2 3" xfId="6493"/>
    <cellStyle name="Normal 2 5 3 2 3 2 3 2" xfId="12652"/>
    <cellStyle name="Normal 2 5 3 2 3 2 3 2 2" xfId="25039"/>
    <cellStyle name="Normal 2 5 3 2 3 2 3 3" xfId="18919"/>
    <cellStyle name="Normal 2 5 3 2 3 2 4" xfId="9421"/>
    <cellStyle name="Normal 2 5 3 2 3 2 4 2" xfId="21824"/>
    <cellStyle name="Normal 2 5 3 2 3 2 5" xfId="14462"/>
    <cellStyle name="Normal 2 5 3 2 3 3" xfId="2490"/>
    <cellStyle name="Normal 2 5 3 2 3 3 2" xfId="6943"/>
    <cellStyle name="Normal 2 5 3 2 3 3 2 2" xfId="13102"/>
    <cellStyle name="Normal 2 5 3 2 3 3 2 2 2" xfId="25489"/>
    <cellStyle name="Normal 2 5 3 2 3 3 2 3" xfId="19369"/>
    <cellStyle name="Normal 2 5 3 2 3 3 3" xfId="9871"/>
    <cellStyle name="Normal 2 5 3 2 3 3 3 2" xfId="22274"/>
    <cellStyle name="Normal 2 5 3 2 3 3 4" xfId="15859"/>
    <cellStyle name="Normal 2 5 3 2 3 4" xfId="5656"/>
    <cellStyle name="Normal 2 5 3 2 3 4 2" xfId="11999"/>
    <cellStyle name="Normal 2 5 3 2 3 4 2 2" xfId="24387"/>
    <cellStyle name="Normal 2 5 3 2 3 4 3" xfId="18088"/>
    <cellStyle name="Normal 2 5 3 2 3 5" xfId="8578"/>
    <cellStyle name="Normal 2 5 3 2 3 5 2" xfId="20994"/>
    <cellStyle name="Normal 2 5 3 2 3 6" xfId="14107"/>
    <cellStyle name="Normal 2 5 3 2 3 7" xfId="13751"/>
    <cellStyle name="Normal 2 5 3 2 3_LNG &amp; LPG rework" xfId="30562"/>
    <cellStyle name="Normal 2 5 3 2 4" xfId="446"/>
    <cellStyle name="Normal 2 5 3 2 4 2" xfId="820"/>
    <cellStyle name="Normal 2 5 3 2 4 2 2" xfId="4204"/>
    <cellStyle name="Normal 2 5 3 2 4 2 2 2" xfId="7264"/>
    <cellStyle name="Normal 2 5 3 2 4 2 2 2 2" xfId="13422"/>
    <cellStyle name="Normal 2 5 3 2 4 2 2 2 2 2" xfId="25809"/>
    <cellStyle name="Normal 2 5 3 2 4 2 2 2 3" xfId="19689"/>
    <cellStyle name="Normal 2 5 3 2 4 2 2 3" xfId="10191"/>
    <cellStyle name="Normal 2 5 3 2 4 2 2 3 2" xfId="22594"/>
    <cellStyle name="Normal 2 5 3 2 4 2 2 4" xfId="16775"/>
    <cellStyle name="Normal 2 5 3 2 4 2 3" xfId="6579"/>
    <cellStyle name="Normal 2 5 3 2 4 2 3 2" xfId="12738"/>
    <cellStyle name="Normal 2 5 3 2 4 2 3 2 2" xfId="25125"/>
    <cellStyle name="Normal 2 5 3 2 4 2 3 3" xfId="19005"/>
    <cellStyle name="Normal 2 5 3 2 4 2 4" xfId="9507"/>
    <cellStyle name="Normal 2 5 3 2 4 2 4 2" xfId="21910"/>
    <cellStyle name="Normal 2 5 3 2 4 2 5" xfId="14550"/>
    <cellStyle name="Normal 2 5 3 2 4 3" xfId="2491"/>
    <cellStyle name="Normal 2 5 3 2 4 3 2" xfId="6944"/>
    <cellStyle name="Normal 2 5 3 2 4 3 2 2" xfId="13103"/>
    <cellStyle name="Normal 2 5 3 2 4 3 2 2 2" xfId="25490"/>
    <cellStyle name="Normal 2 5 3 2 4 3 2 3" xfId="19370"/>
    <cellStyle name="Normal 2 5 3 2 4 3 3" xfId="9872"/>
    <cellStyle name="Normal 2 5 3 2 4 3 3 2" xfId="22275"/>
    <cellStyle name="Normal 2 5 3 2 4 3 4" xfId="15860"/>
    <cellStyle name="Normal 2 5 3 2 4 4" xfId="5657"/>
    <cellStyle name="Normal 2 5 3 2 4 4 2" xfId="12000"/>
    <cellStyle name="Normal 2 5 3 2 4 4 2 2" xfId="24388"/>
    <cellStyle name="Normal 2 5 3 2 4 4 3" xfId="18089"/>
    <cellStyle name="Normal 2 5 3 2 4 5" xfId="8579"/>
    <cellStyle name="Normal 2 5 3 2 4 5 2" xfId="20995"/>
    <cellStyle name="Normal 2 5 3 2 4 6" xfId="14195"/>
    <cellStyle name="Normal 2 5 3 2 4_LNG &amp; LPG rework" xfId="30563"/>
    <cellStyle name="Normal 2 5 3 2 5" xfId="555"/>
    <cellStyle name="Normal 2 5 3 2 5 2" xfId="2492"/>
    <cellStyle name="Normal 2 5 3 2 5 2 2" xfId="6945"/>
    <cellStyle name="Normal 2 5 3 2 5 2 2 2" xfId="13104"/>
    <cellStyle name="Normal 2 5 3 2 5 2 2 2 2" xfId="25491"/>
    <cellStyle name="Normal 2 5 3 2 5 2 2 3" xfId="19371"/>
    <cellStyle name="Normal 2 5 3 2 5 2 3" xfId="9873"/>
    <cellStyle name="Normal 2 5 3 2 5 2 3 2" xfId="22276"/>
    <cellStyle name="Normal 2 5 3 2 5 2 4" xfId="15861"/>
    <cellStyle name="Normal 2 5 3 2 5 3" xfId="5658"/>
    <cellStyle name="Normal 2 5 3 2 5 3 2" xfId="10951"/>
    <cellStyle name="Normal 2 5 3 2 5 3 2 2" xfId="23352"/>
    <cellStyle name="Normal 2 5 3 2 5 3 3" xfId="18090"/>
    <cellStyle name="Normal 2 5 3 2 5 4" xfId="8580"/>
    <cellStyle name="Normal 2 5 3 2 5 4 2" xfId="20996"/>
    <cellStyle name="Normal 2 5 3 2 5 5" xfId="14286"/>
    <cellStyle name="Normal 2 5 3 2 5_LNG &amp; LPG rework" xfId="30564"/>
    <cellStyle name="Normal 2 5 3 2 6" xfId="2493"/>
    <cellStyle name="Normal 2 5 3 2 6 2" xfId="5659"/>
    <cellStyle name="Normal 2 5 3 2 6 2 2" xfId="12001"/>
    <cellStyle name="Normal 2 5 3 2 6 2 2 2" xfId="24389"/>
    <cellStyle name="Normal 2 5 3 2 6 2 3" xfId="18091"/>
    <cellStyle name="Normal 2 5 3 2 6 3" xfId="8581"/>
    <cellStyle name="Normal 2 5 3 2 6 3 2" xfId="20997"/>
    <cellStyle name="Normal 2 5 3 2 6 4" xfId="15862"/>
    <cellStyle name="Normal 2 5 3 2 7" xfId="2494"/>
    <cellStyle name="Normal 2 5 3 2 7 2" xfId="5660"/>
    <cellStyle name="Normal 2 5 3 2 7 2 2" xfId="12002"/>
    <cellStyle name="Normal 2 5 3 2 7 2 2 2" xfId="24390"/>
    <cellStyle name="Normal 2 5 3 2 7 2 3" xfId="18092"/>
    <cellStyle name="Normal 2 5 3 2 7 3" xfId="8582"/>
    <cellStyle name="Normal 2 5 3 2 7 3 2" xfId="20998"/>
    <cellStyle name="Normal 2 5 3 2 7 4" xfId="15863"/>
    <cellStyle name="Normal 2 5 3 2 8" xfId="2495"/>
    <cellStyle name="Normal 2 5 3 2 8 2" xfId="5661"/>
    <cellStyle name="Normal 2 5 3 2 8 2 2" xfId="12003"/>
    <cellStyle name="Normal 2 5 3 2 8 2 2 2" xfId="24391"/>
    <cellStyle name="Normal 2 5 3 2 8 2 3" xfId="18093"/>
    <cellStyle name="Normal 2 5 3 2 8 3" xfId="8583"/>
    <cellStyle name="Normal 2 5 3 2 8 3 2" xfId="20999"/>
    <cellStyle name="Normal 2 5 3 2 8 4" xfId="15864"/>
    <cellStyle name="Normal 2 5 3 2 9" xfId="2484"/>
    <cellStyle name="Normal 2 5 3 2 9 2" xfId="6940"/>
    <cellStyle name="Normal 2 5 3 2 9 2 2" xfId="13099"/>
    <cellStyle name="Normal 2 5 3 2 9 2 2 2" xfId="25486"/>
    <cellStyle name="Normal 2 5 3 2 9 2 3" xfId="19366"/>
    <cellStyle name="Normal 2 5 3 2 9 3" xfId="9868"/>
    <cellStyle name="Normal 2 5 3 2 9 3 2" xfId="22271"/>
    <cellStyle name="Normal 2 5 3 2 9 4" xfId="15854"/>
    <cellStyle name="Normal 2 5 3 2_Alumina Prices" xfId="2496"/>
    <cellStyle name="Normal 2 5 3 3" xfId="224"/>
    <cellStyle name="Normal 2 5 3 3 2" xfId="600"/>
    <cellStyle name="Normal 2 5 3 3 2 2" xfId="2498"/>
    <cellStyle name="Normal 2 5 3 3 2 2 2" xfId="6947"/>
    <cellStyle name="Normal 2 5 3 3 2 2 2 2" xfId="13106"/>
    <cellStyle name="Normal 2 5 3 3 2 2 2 2 2" xfId="25493"/>
    <cellStyle name="Normal 2 5 3 3 2 2 2 3" xfId="19373"/>
    <cellStyle name="Normal 2 5 3 3 2 2 3" xfId="9875"/>
    <cellStyle name="Normal 2 5 3 3 2 2 3 2" xfId="22278"/>
    <cellStyle name="Normal 2 5 3 3 2 2 4" xfId="15866"/>
    <cellStyle name="Normal 2 5 3 3 2 3" xfId="5663"/>
    <cellStyle name="Normal 2 5 3 3 2 3 2" xfId="10642"/>
    <cellStyle name="Normal 2 5 3 3 2 3 2 2" xfId="23043"/>
    <cellStyle name="Normal 2 5 3 3 2 3 3" xfId="18095"/>
    <cellStyle name="Normal 2 5 3 3 2 4" xfId="8585"/>
    <cellStyle name="Normal 2 5 3 3 2 4 2" xfId="21001"/>
    <cellStyle name="Normal 2 5 3 3 2 5" xfId="14330"/>
    <cellStyle name="Normal 2 5 3 3 2 6" xfId="13795"/>
    <cellStyle name="Normal 2 5 3 3 2_LNG &amp; LPG rework" xfId="30565"/>
    <cellStyle name="Normal 2 5 3 3 3" xfId="2499"/>
    <cellStyle name="Normal 2 5 3 3 3 2" xfId="5664"/>
    <cellStyle name="Normal 2 5 3 3 3 2 2" xfId="10438"/>
    <cellStyle name="Normal 2 5 3 3 3 2 2 2" xfId="22839"/>
    <cellStyle name="Normal 2 5 3 3 3 2 3" xfId="18096"/>
    <cellStyle name="Normal 2 5 3 3 3 3" xfId="10831"/>
    <cellStyle name="Normal 2 5 3 3 3 3 2" xfId="23232"/>
    <cellStyle name="Normal 2 5 3 3 3 4" xfId="8586"/>
    <cellStyle name="Normal 2 5 3 3 3 4 2" xfId="21002"/>
    <cellStyle name="Normal 2 5 3 3 3 5" xfId="15867"/>
    <cellStyle name="Normal 2 5 3 3 3_LNG &amp; LPG rework" xfId="30566"/>
    <cellStyle name="Normal 2 5 3 3 4" xfId="2500"/>
    <cellStyle name="Normal 2 5 3 3 4 2" xfId="5665"/>
    <cellStyle name="Normal 2 5 3 3 4 2 2" xfId="12005"/>
    <cellStyle name="Normal 2 5 3 3 4 2 2 2" xfId="24393"/>
    <cellStyle name="Normal 2 5 3 3 4 2 3" xfId="18097"/>
    <cellStyle name="Normal 2 5 3 3 4 3" xfId="8587"/>
    <cellStyle name="Normal 2 5 3 3 4 3 2" xfId="21003"/>
    <cellStyle name="Normal 2 5 3 3 4 4" xfId="15868"/>
    <cellStyle name="Normal 2 5 3 3 5" xfId="2497"/>
    <cellStyle name="Normal 2 5 3 3 5 2" xfId="6946"/>
    <cellStyle name="Normal 2 5 3 3 5 2 2" xfId="13105"/>
    <cellStyle name="Normal 2 5 3 3 5 2 2 2" xfId="25492"/>
    <cellStyle name="Normal 2 5 3 3 5 2 3" xfId="19372"/>
    <cellStyle name="Normal 2 5 3 3 5 3" xfId="9874"/>
    <cellStyle name="Normal 2 5 3 3 5 3 2" xfId="22277"/>
    <cellStyle name="Normal 2 5 3 3 5 4" xfId="15865"/>
    <cellStyle name="Normal 2 5 3 3 6" xfId="5662"/>
    <cellStyle name="Normal 2 5 3 3 6 2" xfId="12004"/>
    <cellStyle name="Normal 2 5 3 3 6 2 2" xfId="24392"/>
    <cellStyle name="Normal 2 5 3 3 6 3" xfId="18094"/>
    <cellStyle name="Normal 2 5 3 3 7" xfId="8584"/>
    <cellStyle name="Normal 2 5 3 3 7 2" xfId="21000"/>
    <cellStyle name="Normal 2 5 3 3 8" xfId="13975"/>
    <cellStyle name="Normal 2 5 3 3 9" xfId="13617"/>
    <cellStyle name="Normal 2 5 3 3_Alumina Prices" xfId="2501"/>
    <cellStyle name="Normal 2 5 3 4" xfId="314"/>
    <cellStyle name="Normal 2 5 3 4 2" xfId="688"/>
    <cellStyle name="Normal 2 5 3 4 2 2" xfId="4074"/>
    <cellStyle name="Normal 2 5 3 4 2 2 2" xfId="6449"/>
    <cellStyle name="Normal 2 5 3 4 2 2 2 2" xfId="12608"/>
    <cellStyle name="Normal 2 5 3 4 2 2 2 2 2" xfId="24995"/>
    <cellStyle name="Normal 2 5 3 4 2 2 2 3" xfId="18875"/>
    <cellStyle name="Normal 2 5 3 4 2 2 3" xfId="9377"/>
    <cellStyle name="Normal 2 5 3 4 2 2 3 2" xfId="21780"/>
    <cellStyle name="Normal 2 5 3 4 2 2 4" xfId="16645"/>
    <cellStyle name="Normal 2 5 3 4 2 3" xfId="3489"/>
    <cellStyle name="Normal 2 5 3 4 2 4" xfId="14418"/>
    <cellStyle name="Normal 2 5 3 4 3" xfId="2502"/>
    <cellStyle name="Normal 2 5 3 4 3 2" xfId="6948"/>
    <cellStyle name="Normal 2 5 3 4 3 2 2" xfId="13107"/>
    <cellStyle name="Normal 2 5 3 4 3 2 2 2" xfId="25494"/>
    <cellStyle name="Normal 2 5 3 4 3 2 3" xfId="19374"/>
    <cellStyle name="Normal 2 5 3 4 3 3" xfId="9876"/>
    <cellStyle name="Normal 2 5 3 4 3 3 2" xfId="22279"/>
    <cellStyle name="Normal 2 5 3 4 3 4" xfId="15869"/>
    <cellStyle name="Normal 2 5 3 4 4" xfId="5666"/>
    <cellStyle name="Normal 2 5 3 4 4 2" xfId="12006"/>
    <cellStyle name="Normal 2 5 3 4 4 2 2" xfId="24394"/>
    <cellStyle name="Normal 2 5 3 4 4 3" xfId="18098"/>
    <cellStyle name="Normal 2 5 3 4 5" xfId="8588"/>
    <cellStyle name="Normal 2 5 3 4 5 2" xfId="21004"/>
    <cellStyle name="Normal 2 5 3 4 6" xfId="14063"/>
    <cellStyle name="Normal 2 5 3 4 7" xfId="13707"/>
    <cellStyle name="Normal 2 5 3 4_LNG &amp; LPG rework" xfId="30567"/>
    <cellStyle name="Normal 2 5 3 5" xfId="402"/>
    <cellStyle name="Normal 2 5 3 5 2" xfId="776"/>
    <cellStyle name="Normal 2 5 3 5 2 2" xfId="4160"/>
    <cellStyle name="Normal 2 5 3 5 2 2 2" xfId="7220"/>
    <cellStyle name="Normal 2 5 3 5 2 2 2 2" xfId="13378"/>
    <cellStyle name="Normal 2 5 3 5 2 2 2 2 2" xfId="25765"/>
    <cellStyle name="Normal 2 5 3 5 2 2 2 3" xfId="19645"/>
    <cellStyle name="Normal 2 5 3 5 2 2 3" xfId="10147"/>
    <cellStyle name="Normal 2 5 3 5 2 2 3 2" xfId="22550"/>
    <cellStyle name="Normal 2 5 3 5 2 2 4" xfId="16731"/>
    <cellStyle name="Normal 2 5 3 5 2 3" xfId="6535"/>
    <cellStyle name="Normal 2 5 3 5 2 3 2" xfId="12694"/>
    <cellStyle name="Normal 2 5 3 5 2 3 2 2" xfId="25081"/>
    <cellStyle name="Normal 2 5 3 5 2 3 3" xfId="18961"/>
    <cellStyle name="Normal 2 5 3 5 2 4" xfId="9463"/>
    <cellStyle name="Normal 2 5 3 5 2 4 2" xfId="21866"/>
    <cellStyle name="Normal 2 5 3 5 2 5" xfId="14506"/>
    <cellStyle name="Normal 2 5 3 5 3" xfId="2503"/>
    <cellStyle name="Normal 2 5 3 5 3 2" xfId="6949"/>
    <cellStyle name="Normal 2 5 3 5 3 2 2" xfId="13108"/>
    <cellStyle name="Normal 2 5 3 5 3 2 2 2" xfId="25495"/>
    <cellStyle name="Normal 2 5 3 5 3 2 3" xfId="19375"/>
    <cellStyle name="Normal 2 5 3 5 3 3" xfId="9877"/>
    <cellStyle name="Normal 2 5 3 5 3 3 2" xfId="22280"/>
    <cellStyle name="Normal 2 5 3 5 3 4" xfId="15870"/>
    <cellStyle name="Normal 2 5 3 5 4" xfId="5667"/>
    <cellStyle name="Normal 2 5 3 5 4 2" xfId="12007"/>
    <cellStyle name="Normal 2 5 3 5 4 2 2" xfId="24395"/>
    <cellStyle name="Normal 2 5 3 5 4 3" xfId="18099"/>
    <cellStyle name="Normal 2 5 3 5 5" xfId="8589"/>
    <cellStyle name="Normal 2 5 3 5 5 2" xfId="21005"/>
    <cellStyle name="Normal 2 5 3 5 6" xfId="14151"/>
    <cellStyle name="Normal 2 5 3 5_LNG &amp; LPG rework" xfId="30568"/>
    <cellStyle name="Normal 2 5 3 6" xfId="511"/>
    <cellStyle name="Normal 2 5 3 6 2" xfId="2504"/>
    <cellStyle name="Normal 2 5 3 6 2 2" xfId="6950"/>
    <cellStyle name="Normal 2 5 3 6 2 2 2" xfId="13109"/>
    <cellStyle name="Normal 2 5 3 6 2 2 2 2" xfId="25496"/>
    <cellStyle name="Normal 2 5 3 6 2 2 3" xfId="19376"/>
    <cellStyle name="Normal 2 5 3 6 2 3" xfId="9878"/>
    <cellStyle name="Normal 2 5 3 6 2 3 2" xfId="22281"/>
    <cellStyle name="Normal 2 5 3 6 2 4" xfId="15871"/>
    <cellStyle name="Normal 2 5 3 6 3" xfId="5668"/>
    <cellStyle name="Normal 2 5 3 6 3 2" xfId="10829"/>
    <cellStyle name="Normal 2 5 3 6 3 2 2" xfId="23230"/>
    <cellStyle name="Normal 2 5 3 6 3 3" xfId="18100"/>
    <cellStyle name="Normal 2 5 3 6 4" xfId="8590"/>
    <cellStyle name="Normal 2 5 3 6 4 2" xfId="21006"/>
    <cellStyle name="Normal 2 5 3 6 5" xfId="14242"/>
    <cellStyle name="Normal 2 5 3 6_LNG &amp; LPG rework" xfId="30569"/>
    <cellStyle name="Normal 2 5 3 7" xfId="2505"/>
    <cellStyle name="Normal 2 5 3 7 2" xfId="5669"/>
    <cellStyle name="Normal 2 5 3 7 2 2" xfId="10489"/>
    <cellStyle name="Normal 2 5 3 7 2 2 2" xfId="22890"/>
    <cellStyle name="Normal 2 5 3 7 2 3" xfId="18101"/>
    <cellStyle name="Normal 2 5 3 7 3" xfId="10907"/>
    <cellStyle name="Normal 2 5 3 7 3 2" xfId="23308"/>
    <cellStyle name="Normal 2 5 3 7 4" xfId="8591"/>
    <cellStyle name="Normal 2 5 3 7 4 2" xfId="21007"/>
    <cellStyle name="Normal 2 5 3 7 5" xfId="15872"/>
    <cellStyle name="Normal 2 5 3 7_LNG &amp; LPG rework" xfId="30570"/>
    <cellStyle name="Normal 2 5 3 8" xfId="2506"/>
    <cellStyle name="Normal 2 5 3 8 2" xfId="5670"/>
    <cellStyle name="Normal 2 5 3 8 2 2" xfId="12008"/>
    <cellStyle name="Normal 2 5 3 8 2 2 2" xfId="24396"/>
    <cellStyle name="Normal 2 5 3 8 2 3" xfId="18102"/>
    <cellStyle name="Normal 2 5 3 8 3" xfId="8592"/>
    <cellStyle name="Normal 2 5 3 8 3 2" xfId="21008"/>
    <cellStyle name="Normal 2 5 3 8 4" xfId="15873"/>
    <cellStyle name="Normal 2 5 3 9" xfId="2507"/>
    <cellStyle name="Normal 2 5 3 9 2" xfId="5671"/>
    <cellStyle name="Normal 2 5 3 9 2 2" xfId="12009"/>
    <cellStyle name="Normal 2 5 3 9 2 2 2" xfId="24397"/>
    <cellStyle name="Normal 2 5 3 9 2 3" xfId="18103"/>
    <cellStyle name="Normal 2 5 3 9 3" xfId="8593"/>
    <cellStyle name="Normal 2 5 3 9 3 2" xfId="21009"/>
    <cellStyle name="Normal 2 5 3 9 4" xfId="15874"/>
    <cellStyle name="Normal 2 5 3_Alumina Prices" xfId="2508"/>
    <cellStyle name="Normal 2 5 4" xfId="155"/>
    <cellStyle name="Normal 2 5 4 10" xfId="4247"/>
    <cellStyle name="Normal 2 5 4 10 2" xfId="26993"/>
    <cellStyle name="Normal 2 5 4 11" xfId="13908"/>
    <cellStyle name="Normal 2 5 4 12" xfId="13551"/>
    <cellStyle name="Normal 2 5 4 2" xfId="246"/>
    <cellStyle name="Normal 2 5 4 2 2" xfId="622"/>
    <cellStyle name="Normal 2 5 4 2 2 2" xfId="2511"/>
    <cellStyle name="Normal 2 5 4 2 2 2 2" xfId="6952"/>
    <cellStyle name="Normal 2 5 4 2 2 2 2 2" xfId="13111"/>
    <cellStyle name="Normal 2 5 4 2 2 2 2 2 2" xfId="25498"/>
    <cellStyle name="Normal 2 5 4 2 2 2 2 3" xfId="19378"/>
    <cellStyle name="Normal 2 5 4 2 2 2 3" xfId="9880"/>
    <cellStyle name="Normal 2 5 4 2 2 2 3 2" xfId="22283"/>
    <cellStyle name="Normal 2 5 4 2 2 2 4" xfId="15876"/>
    <cellStyle name="Normal 2 5 4 2 2 3" xfId="5673"/>
    <cellStyle name="Normal 2 5 4 2 2 3 2" xfId="10643"/>
    <cellStyle name="Normal 2 5 4 2 2 3 2 2" xfId="23044"/>
    <cellStyle name="Normal 2 5 4 2 2 3 3" xfId="18105"/>
    <cellStyle name="Normal 2 5 4 2 2 4" xfId="8595"/>
    <cellStyle name="Normal 2 5 4 2 2 4 2" xfId="21011"/>
    <cellStyle name="Normal 2 5 4 2 2 5" xfId="14352"/>
    <cellStyle name="Normal 2 5 4 2 2 6" xfId="13817"/>
    <cellStyle name="Normal 2 5 4 2 2_LNG &amp; LPG rework" xfId="30571"/>
    <cellStyle name="Normal 2 5 4 2 3" xfId="2512"/>
    <cellStyle name="Normal 2 5 4 2 3 2" xfId="5674"/>
    <cellStyle name="Normal 2 5 4 2 3 2 2" xfId="10439"/>
    <cellStyle name="Normal 2 5 4 2 3 2 2 2" xfId="22840"/>
    <cellStyle name="Normal 2 5 4 2 3 2 3" xfId="18106"/>
    <cellStyle name="Normal 2 5 4 2 3 3" xfId="10832"/>
    <cellStyle name="Normal 2 5 4 2 3 3 2" xfId="23233"/>
    <cellStyle name="Normal 2 5 4 2 3 4" xfId="8596"/>
    <cellStyle name="Normal 2 5 4 2 3 4 2" xfId="21012"/>
    <cellStyle name="Normal 2 5 4 2 3 5" xfId="15877"/>
    <cellStyle name="Normal 2 5 4 2 3_LNG &amp; LPG rework" xfId="30572"/>
    <cellStyle name="Normal 2 5 4 2 4" xfId="2513"/>
    <cellStyle name="Normal 2 5 4 2 4 2" xfId="5675"/>
    <cellStyle name="Normal 2 5 4 2 4 2 2" xfId="12011"/>
    <cellStyle name="Normal 2 5 4 2 4 2 2 2" xfId="24399"/>
    <cellStyle name="Normal 2 5 4 2 4 2 3" xfId="18107"/>
    <cellStyle name="Normal 2 5 4 2 4 3" xfId="8597"/>
    <cellStyle name="Normal 2 5 4 2 4 3 2" xfId="21013"/>
    <cellStyle name="Normal 2 5 4 2 4 4" xfId="15878"/>
    <cellStyle name="Normal 2 5 4 2 5" xfId="2510"/>
    <cellStyle name="Normal 2 5 4 2 5 2" xfId="6951"/>
    <cellStyle name="Normal 2 5 4 2 5 2 2" xfId="13110"/>
    <cellStyle name="Normal 2 5 4 2 5 2 2 2" xfId="25497"/>
    <cellStyle name="Normal 2 5 4 2 5 2 3" xfId="19377"/>
    <cellStyle name="Normal 2 5 4 2 5 3" xfId="9879"/>
    <cellStyle name="Normal 2 5 4 2 5 3 2" xfId="22282"/>
    <cellStyle name="Normal 2 5 4 2 5 4" xfId="15875"/>
    <cellStyle name="Normal 2 5 4 2 6" xfId="5672"/>
    <cellStyle name="Normal 2 5 4 2 6 2" xfId="12010"/>
    <cellStyle name="Normal 2 5 4 2 6 2 2" xfId="24398"/>
    <cellStyle name="Normal 2 5 4 2 6 3" xfId="18104"/>
    <cellStyle name="Normal 2 5 4 2 7" xfId="8594"/>
    <cellStyle name="Normal 2 5 4 2 7 2" xfId="21010"/>
    <cellStyle name="Normal 2 5 4 2 8" xfId="13997"/>
    <cellStyle name="Normal 2 5 4 2 9" xfId="13639"/>
    <cellStyle name="Normal 2 5 4 2_Alumina Prices" xfId="2514"/>
    <cellStyle name="Normal 2 5 4 3" xfId="336"/>
    <cellStyle name="Normal 2 5 4 3 2" xfId="710"/>
    <cellStyle name="Normal 2 5 4 3 2 2" xfId="4096"/>
    <cellStyle name="Normal 2 5 4 3 2 2 2" xfId="7160"/>
    <cellStyle name="Normal 2 5 4 3 2 2 2 2" xfId="13318"/>
    <cellStyle name="Normal 2 5 4 3 2 2 2 2 2" xfId="25705"/>
    <cellStyle name="Normal 2 5 4 3 2 2 2 3" xfId="19585"/>
    <cellStyle name="Normal 2 5 4 3 2 2 3" xfId="10087"/>
    <cellStyle name="Normal 2 5 4 3 2 2 3 2" xfId="22490"/>
    <cellStyle name="Normal 2 5 4 3 2 2 4" xfId="16667"/>
    <cellStyle name="Normal 2 5 4 3 2 3" xfId="6471"/>
    <cellStyle name="Normal 2 5 4 3 2 3 2" xfId="12630"/>
    <cellStyle name="Normal 2 5 4 3 2 3 2 2" xfId="25017"/>
    <cellStyle name="Normal 2 5 4 3 2 3 3" xfId="18897"/>
    <cellStyle name="Normal 2 5 4 3 2 4" xfId="9399"/>
    <cellStyle name="Normal 2 5 4 3 2 4 2" xfId="21802"/>
    <cellStyle name="Normal 2 5 4 3 2 5" xfId="14440"/>
    <cellStyle name="Normal 2 5 4 3 3" xfId="2515"/>
    <cellStyle name="Normal 2 5 4 3 3 2" xfId="6953"/>
    <cellStyle name="Normal 2 5 4 3 3 2 2" xfId="13112"/>
    <cellStyle name="Normal 2 5 4 3 3 2 2 2" xfId="25499"/>
    <cellStyle name="Normal 2 5 4 3 3 2 3" xfId="19379"/>
    <cellStyle name="Normal 2 5 4 3 3 3" xfId="9881"/>
    <cellStyle name="Normal 2 5 4 3 3 3 2" xfId="22284"/>
    <cellStyle name="Normal 2 5 4 3 3 4" xfId="15879"/>
    <cellStyle name="Normal 2 5 4 3 4" xfId="5676"/>
    <cellStyle name="Normal 2 5 4 3 4 2" xfId="12012"/>
    <cellStyle name="Normal 2 5 4 3 4 2 2" xfId="24400"/>
    <cellStyle name="Normal 2 5 4 3 4 3" xfId="18108"/>
    <cellStyle name="Normal 2 5 4 3 5" xfId="8598"/>
    <cellStyle name="Normal 2 5 4 3 5 2" xfId="21014"/>
    <cellStyle name="Normal 2 5 4 3 6" xfId="14085"/>
    <cellStyle name="Normal 2 5 4 3 7" xfId="13729"/>
    <cellStyle name="Normal 2 5 4 3_LNG &amp; LPG rework" xfId="30573"/>
    <cellStyle name="Normal 2 5 4 4" xfId="424"/>
    <cellStyle name="Normal 2 5 4 4 2" xfId="798"/>
    <cellStyle name="Normal 2 5 4 4 2 2" xfId="4182"/>
    <cellStyle name="Normal 2 5 4 4 2 2 2" xfId="7242"/>
    <cellStyle name="Normal 2 5 4 4 2 2 2 2" xfId="13400"/>
    <cellStyle name="Normal 2 5 4 4 2 2 2 2 2" xfId="25787"/>
    <cellStyle name="Normal 2 5 4 4 2 2 2 3" xfId="19667"/>
    <cellStyle name="Normal 2 5 4 4 2 2 3" xfId="10169"/>
    <cellStyle name="Normal 2 5 4 4 2 2 3 2" xfId="22572"/>
    <cellStyle name="Normal 2 5 4 4 2 2 4" xfId="16753"/>
    <cellStyle name="Normal 2 5 4 4 2 3" xfId="6557"/>
    <cellStyle name="Normal 2 5 4 4 2 3 2" xfId="12716"/>
    <cellStyle name="Normal 2 5 4 4 2 3 2 2" xfId="25103"/>
    <cellStyle name="Normal 2 5 4 4 2 3 3" xfId="18983"/>
    <cellStyle name="Normal 2 5 4 4 2 4" xfId="9485"/>
    <cellStyle name="Normal 2 5 4 4 2 4 2" xfId="21888"/>
    <cellStyle name="Normal 2 5 4 4 2 5" xfId="14528"/>
    <cellStyle name="Normal 2 5 4 4 3" xfId="2516"/>
    <cellStyle name="Normal 2 5 4 4 3 2" xfId="6954"/>
    <cellStyle name="Normal 2 5 4 4 3 2 2" xfId="13113"/>
    <cellStyle name="Normal 2 5 4 4 3 2 2 2" xfId="25500"/>
    <cellStyle name="Normal 2 5 4 4 3 2 3" xfId="19380"/>
    <cellStyle name="Normal 2 5 4 4 3 3" xfId="9882"/>
    <cellStyle name="Normal 2 5 4 4 3 3 2" xfId="22285"/>
    <cellStyle name="Normal 2 5 4 4 3 4" xfId="15880"/>
    <cellStyle name="Normal 2 5 4 4 4" xfId="5677"/>
    <cellStyle name="Normal 2 5 4 4 4 2" xfId="12013"/>
    <cellStyle name="Normal 2 5 4 4 4 2 2" xfId="24401"/>
    <cellStyle name="Normal 2 5 4 4 4 3" xfId="18109"/>
    <cellStyle name="Normal 2 5 4 4 5" xfId="8599"/>
    <cellStyle name="Normal 2 5 4 4 5 2" xfId="21015"/>
    <cellStyle name="Normal 2 5 4 4 6" xfId="14173"/>
    <cellStyle name="Normal 2 5 4 4_LNG &amp; LPG rework" xfId="30574"/>
    <cellStyle name="Normal 2 5 4 5" xfId="533"/>
    <cellStyle name="Normal 2 5 4 5 2" xfId="2517"/>
    <cellStyle name="Normal 2 5 4 5 2 2" xfId="6955"/>
    <cellStyle name="Normal 2 5 4 5 2 2 2" xfId="13114"/>
    <cellStyle name="Normal 2 5 4 5 2 2 2 2" xfId="25501"/>
    <cellStyle name="Normal 2 5 4 5 2 2 3" xfId="19381"/>
    <cellStyle name="Normal 2 5 4 5 2 3" xfId="9883"/>
    <cellStyle name="Normal 2 5 4 5 2 3 2" xfId="22286"/>
    <cellStyle name="Normal 2 5 4 5 2 4" xfId="15881"/>
    <cellStyle name="Normal 2 5 4 5 3" xfId="5678"/>
    <cellStyle name="Normal 2 5 4 5 3 2" xfId="10929"/>
    <cellStyle name="Normal 2 5 4 5 3 2 2" xfId="23330"/>
    <cellStyle name="Normal 2 5 4 5 3 3" xfId="18110"/>
    <cellStyle name="Normal 2 5 4 5 4" xfId="8600"/>
    <cellStyle name="Normal 2 5 4 5 4 2" xfId="21016"/>
    <cellStyle name="Normal 2 5 4 5 5" xfId="14264"/>
    <cellStyle name="Normal 2 5 4 5_LNG &amp; LPG rework" xfId="30575"/>
    <cellStyle name="Normal 2 5 4 6" xfId="2518"/>
    <cellStyle name="Normal 2 5 4 6 2" xfId="5679"/>
    <cellStyle name="Normal 2 5 4 6 2 2" xfId="12014"/>
    <cellStyle name="Normal 2 5 4 6 2 2 2" xfId="24402"/>
    <cellStyle name="Normal 2 5 4 6 2 3" xfId="18111"/>
    <cellStyle name="Normal 2 5 4 6 3" xfId="8601"/>
    <cellStyle name="Normal 2 5 4 6 3 2" xfId="21017"/>
    <cellStyle name="Normal 2 5 4 6 4" xfId="15882"/>
    <cellStyle name="Normal 2 5 4 7" xfId="2519"/>
    <cellStyle name="Normal 2 5 4 7 2" xfId="5680"/>
    <cellStyle name="Normal 2 5 4 7 2 2" xfId="12015"/>
    <cellStyle name="Normal 2 5 4 7 2 2 2" xfId="24403"/>
    <cellStyle name="Normal 2 5 4 7 2 3" xfId="18112"/>
    <cellStyle name="Normal 2 5 4 7 3" xfId="8602"/>
    <cellStyle name="Normal 2 5 4 7 3 2" xfId="21018"/>
    <cellStyle name="Normal 2 5 4 7 4" xfId="15883"/>
    <cellStyle name="Normal 2 5 4 8" xfId="2520"/>
    <cellStyle name="Normal 2 5 4 8 2" xfId="5681"/>
    <cellStyle name="Normal 2 5 4 8 2 2" xfId="12016"/>
    <cellStyle name="Normal 2 5 4 8 2 2 2" xfId="24404"/>
    <cellStyle name="Normal 2 5 4 8 2 3" xfId="18113"/>
    <cellStyle name="Normal 2 5 4 8 3" xfId="8603"/>
    <cellStyle name="Normal 2 5 4 8 3 2" xfId="21019"/>
    <cellStyle name="Normal 2 5 4 8 4" xfId="15884"/>
    <cellStyle name="Normal 2 5 4 9" xfId="2509"/>
    <cellStyle name="Normal 2 5 4 9 2" xfId="26994"/>
    <cellStyle name="Normal 2 5 4_Alumina - Quantity and Value" xfId="4014"/>
    <cellStyle name="Normal 2 5 5" xfId="202"/>
    <cellStyle name="Normal 2 5 5 2" xfId="578"/>
    <cellStyle name="Normal 2 5 5 2 2" xfId="2522"/>
    <cellStyle name="Normal 2 5 5 2 2 2" xfId="6957"/>
    <cellStyle name="Normal 2 5 5 2 2 2 2" xfId="13116"/>
    <cellStyle name="Normal 2 5 5 2 2 2 2 2" xfId="25503"/>
    <cellStyle name="Normal 2 5 5 2 2 2 3" xfId="19383"/>
    <cellStyle name="Normal 2 5 5 2 2 3" xfId="9885"/>
    <cellStyle name="Normal 2 5 5 2 2 3 2" xfId="22288"/>
    <cellStyle name="Normal 2 5 5 2 2 4" xfId="15886"/>
    <cellStyle name="Normal 2 5 5 2 3" xfId="5683"/>
    <cellStyle name="Normal 2 5 5 2 3 2" xfId="10644"/>
    <cellStyle name="Normal 2 5 5 2 3 2 2" xfId="23045"/>
    <cellStyle name="Normal 2 5 5 2 3 3" xfId="18115"/>
    <cellStyle name="Normal 2 5 5 2 4" xfId="8605"/>
    <cellStyle name="Normal 2 5 5 2 4 2" xfId="21021"/>
    <cellStyle name="Normal 2 5 5 2 5" xfId="14308"/>
    <cellStyle name="Normal 2 5 5 2 6" xfId="13773"/>
    <cellStyle name="Normal 2 5 5 2_LNG &amp; LPG rework" xfId="30576"/>
    <cellStyle name="Normal 2 5 5 3" xfId="2523"/>
    <cellStyle name="Normal 2 5 5 3 2" xfId="5684"/>
    <cellStyle name="Normal 2 5 5 3 2 2" xfId="10440"/>
    <cellStyle name="Normal 2 5 5 3 2 2 2" xfId="22841"/>
    <cellStyle name="Normal 2 5 5 3 2 3" xfId="18116"/>
    <cellStyle name="Normal 2 5 5 3 3" xfId="10833"/>
    <cellStyle name="Normal 2 5 5 3 3 2" xfId="23234"/>
    <cellStyle name="Normal 2 5 5 3 4" xfId="8606"/>
    <cellStyle name="Normal 2 5 5 3 4 2" xfId="21022"/>
    <cellStyle name="Normal 2 5 5 3 5" xfId="15887"/>
    <cellStyle name="Normal 2 5 5 3_LNG &amp; LPG rework" xfId="30577"/>
    <cellStyle name="Normal 2 5 5 4" xfId="2524"/>
    <cellStyle name="Normal 2 5 5 4 2" xfId="5685"/>
    <cellStyle name="Normal 2 5 5 4 2 2" xfId="12018"/>
    <cellStyle name="Normal 2 5 5 4 2 2 2" xfId="24406"/>
    <cellStyle name="Normal 2 5 5 4 2 3" xfId="18117"/>
    <cellStyle name="Normal 2 5 5 4 3" xfId="8607"/>
    <cellStyle name="Normal 2 5 5 4 3 2" xfId="21023"/>
    <cellStyle name="Normal 2 5 5 4 4" xfId="15888"/>
    <cellStyle name="Normal 2 5 5 5" xfId="2521"/>
    <cellStyle name="Normal 2 5 5 5 2" xfId="6956"/>
    <cellStyle name="Normal 2 5 5 5 2 2" xfId="13115"/>
    <cellStyle name="Normal 2 5 5 5 2 2 2" xfId="25502"/>
    <cellStyle name="Normal 2 5 5 5 2 3" xfId="19382"/>
    <cellStyle name="Normal 2 5 5 5 3" xfId="9884"/>
    <cellStyle name="Normal 2 5 5 5 3 2" xfId="22287"/>
    <cellStyle name="Normal 2 5 5 5 4" xfId="15885"/>
    <cellStyle name="Normal 2 5 5 6" xfId="5682"/>
    <cellStyle name="Normal 2 5 5 6 2" xfId="12017"/>
    <cellStyle name="Normal 2 5 5 6 2 2" xfId="24405"/>
    <cellStyle name="Normal 2 5 5 6 3" xfId="18114"/>
    <cellStyle name="Normal 2 5 5 7" xfId="8604"/>
    <cellStyle name="Normal 2 5 5 7 2" xfId="21020"/>
    <cellStyle name="Normal 2 5 5 8" xfId="13953"/>
    <cellStyle name="Normal 2 5 5 9" xfId="13595"/>
    <cellStyle name="Normal 2 5 5_Alumina Prices" xfId="2525"/>
    <cellStyle name="Normal 2 5 6" xfId="292"/>
    <cellStyle name="Normal 2 5 6 2" xfId="666"/>
    <cellStyle name="Normal 2 5 6 2 2" xfId="3538"/>
    <cellStyle name="Normal 2 5 6 2 2 2" xfId="7115"/>
    <cellStyle name="Normal 2 5 6 2 2 2 2" xfId="13273"/>
    <cellStyle name="Normal 2 5 6 2 2 2 2 2" xfId="25660"/>
    <cellStyle name="Normal 2 5 6 2 2 2 3" xfId="19540"/>
    <cellStyle name="Normal 2 5 6 2 2 3" xfId="10042"/>
    <cellStyle name="Normal 2 5 6 2 2 3 2" xfId="22445"/>
    <cellStyle name="Normal 2 5 6 2 2 4" xfId="16591"/>
    <cellStyle name="Normal 2 5 6 2 3" xfId="6391"/>
    <cellStyle name="Normal 2 5 6 2 3 2" xfId="12554"/>
    <cellStyle name="Normal 2 5 6 2 3 2 2" xfId="24941"/>
    <cellStyle name="Normal 2 5 6 2 3 3" xfId="18821"/>
    <cellStyle name="Normal 2 5 6 2 4" xfId="9316"/>
    <cellStyle name="Normal 2 5 6 2 4 2" xfId="21726"/>
    <cellStyle name="Normal 2 5 6 2 5" xfId="14396"/>
    <cellStyle name="Normal 2 5 6 3" xfId="2526"/>
    <cellStyle name="Normal 2 5 6 3 2" xfId="10889"/>
    <cellStyle name="Normal 2 5 6 3 2 2" xfId="23290"/>
    <cellStyle name="Normal 2 5 6 4" xfId="14041"/>
    <cellStyle name="Normal 2 5 6 5" xfId="13685"/>
    <cellStyle name="Normal 2 5 6 6" xfId="26995"/>
    <cellStyle name="Normal 2 5 6_LNG &amp; LPG rework" xfId="30578"/>
    <cellStyle name="Normal 2 5 7" xfId="380"/>
    <cellStyle name="Normal 2 5 7 2" xfId="754"/>
    <cellStyle name="Normal 2 5 7 2 2" xfId="3996"/>
    <cellStyle name="Normal 2 5 7 2 2 2" xfId="7118"/>
    <cellStyle name="Normal 2 5 7 2 2 2 2" xfId="13276"/>
    <cellStyle name="Normal 2 5 7 2 2 2 2 2" xfId="25663"/>
    <cellStyle name="Normal 2 5 7 2 2 2 3" xfId="19543"/>
    <cellStyle name="Normal 2 5 7 2 2 3" xfId="10045"/>
    <cellStyle name="Normal 2 5 7 2 2 3 2" xfId="22448"/>
    <cellStyle name="Normal 2 5 7 2 2 4" xfId="16604"/>
    <cellStyle name="Normal 2 5 7 2 3" xfId="6407"/>
    <cellStyle name="Normal 2 5 7 2 3 2" xfId="12567"/>
    <cellStyle name="Normal 2 5 7 2 3 2 2" xfId="24954"/>
    <cellStyle name="Normal 2 5 7 2 3 3" xfId="18834"/>
    <cellStyle name="Normal 2 5 7 2 4" xfId="9336"/>
    <cellStyle name="Normal 2 5 7 2 4 2" xfId="21739"/>
    <cellStyle name="Normal 2 5 7 2 5" xfId="14484"/>
    <cellStyle name="Normal 2 5 7 3" xfId="2527"/>
    <cellStyle name="Normal 2 5 7 4" xfId="14129"/>
    <cellStyle name="Normal 2 5 8" xfId="489"/>
    <cellStyle name="Normal 2 5 8 2" xfId="3998"/>
    <cellStyle name="Normal 2 5 8 2 2" xfId="6409"/>
    <cellStyle name="Normal 2 5 8 2 2 2" xfId="12569"/>
    <cellStyle name="Normal 2 5 8 2 2 2 2" xfId="24956"/>
    <cellStyle name="Normal 2 5 8 2 2 3" xfId="18836"/>
    <cellStyle name="Normal 2 5 8 2 3" xfId="9338"/>
    <cellStyle name="Normal 2 5 8 2 3 2" xfId="21741"/>
    <cellStyle name="Normal 2 5 8 2 4" xfId="16606"/>
    <cellStyle name="Normal 2 5 8 3" xfId="2528"/>
    <cellStyle name="Normal 2 5 8 4" xfId="14220"/>
    <cellStyle name="Normal 2 5 9" xfId="2529"/>
    <cellStyle name="Normal 2 5 9 2" xfId="4001"/>
    <cellStyle name="Normal 2 5 9 2 2" xfId="6412"/>
    <cellStyle name="Normal 2 5 9 2 2 2" xfId="12572"/>
    <cellStyle name="Normal 2 5 9 2 2 2 2" xfId="24959"/>
    <cellStyle name="Normal 2 5 9 2 2 3" xfId="18839"/>
    <cellStyle name="Normal 2 5 9 2 3" xfId="9341"/>
    <cellStyle name="Normal 2 5 9 2 3 2" xfId="21744"/>
    <cellStyle name="Normal 2 5 9 2 4" xfId="16609"/>
    <cellStyle name="Normal 2 5_Alumina - Quantity and Value" xfId="4012"/>
    <cellStyle name="Normal 2 6" xfId="2530"/>
    <cellStyle name="Normal 2 6 2" xfId="3486"/>
    <cellStyle name="Normal 2 6 2 2" xfId="3936"/>
    <cellStyle name="Normal 2 6 2 2 2" xfId="28613"/>
    <cellStyle name="Normal 2 6 2 2 3" xfId="27937"/>
    <cellStyle name="Normal 2 6 2 3" xfId="25997"/>
    <cellStyle name="Normal 2 6 3" xfId="3484"/>
    <cellStyle name="Normal 2 6 4" xfId="3680"/>
    <cellStyle name="Normal 2 6 4 2" xfId="28380"/>
    <cellStyle name="Normal 2 6 4 3" xfId="27704"/>
    <cellStyle name="Normal 2 6 5" xfId="25923"/>
    <cellStyle name="Normal 2 6 6" xfId="26305"/>
    <cellStyle name="Normal 2 6_LNG &amp; LPG rework" xfId="30579"/>
    <cellStyle name="Normal 2 7" xfId="2531"/>
    <cellStyle name="Normal 2 7 2" xfId="3497"/>
    <cellStyle name="Normal 2 7 2 2" xfId="6363"/>
    <cellStyle name="Normal 2 7 2 2 2" xfId="12541"/>
    <cellStyle name="Normal 2 7 2 2 2 2" xfId="24928"/>
    <cellStyle name="Normal 2 7 2 2 3" xfId="18793"/>
    <cellStyle name="Normal 2 7 2 3" xfId="9288"/>
    <cellStyle name="Normal 2 7 2 3 2" xfId="21698"/>
    <cellStyle name="Normal 2 7 2 4" xfId="16563"/>
    <cellStyle name="Normal 2 7 3" xfId="3681"/>
    <cellStyle name="Normal 2 7 3 2" xfId="10681"/>
    <cellStyle name="Normal 2 7 3 2 2" xfId="23082"/>
    <cellStyle name="Normal 2 7 3 3" xfId="28381"/>
    <cellStyle name="Normal 2 7 3 4" xfId="27705"/>
    <cellStyle name="Normal 2 7 4" xfId="26030"/>
    <cellStyle name="Normal 2 7 5" xfId="26996"/>
    <cellStyle name="Normal 2 7 5 2" xfId="28195"/>
    <cellStyle name="Normal 2 7 6" xfId="27520"/>
    <cellStyle name="Normal 2 7_LNG &amp; LPG rework" xfId="30580"/>
    <cellStyle name="Normal 2 8" xfId="2532"/>
    <cellStyle name="Normal 2 8 2" xfId="3523"/>
    <cellStyle name="Normal 2 8 2 2" xfId="6384"/>
    <cellStyle name="Normal 2 8 2 2 2" xfId="12548"/>
    <cellStyle name="Normal 2 8 2 2 2 2" xfId="24935"/>
    <cellStyle name="Normal 2 8 2 2 3" xfId="18814"/>
    <cellStyle name="Normal 2 8 2 3" xfId="9309"/>
    <cellStyle name="Normal 2 8 2 3 2" xfId="21719"/>
    <cellStyle name="Normal 2 8 2 4" xfId="16584"/>
    <cellStyle name="Normal 2 8 3" xfId="3682"/>
    <cellStyle name="Normal 2 8 3 2" xfId="10870"/>
    <cellStyle name="Normal 2 8 3 2 2" xfId="23271"/>
    <cellStyle name="Normal 2 8 3 3" xfId="28382"/>
    <cellStyle name="Normal 2 8 3 4" xfId="27706"/>
    <cellStyle name="Normal 2 8 4" xfId="26037"/>
    <cellStyle name="Normal 2 8 5" xfId="26997"/>
    <cellStyle name="Normal 2 8 5 2" xfId="28196"/>
    <cellStyle name="Normal 2 8 6" xfId="27521"/>
    <cellStyle name="Normal 2 8_LNG &amp; LPG rework" xfId="30581"/>
    <cellStyle name="Normal 2 9" xfId="2533"/>
    <cellStyle name="Normal 2 9 2" xfId="3527"/>
    <cellStyle name="Normal 2 9 2 2" xfId="6388"/>
    <cellStyle name="Normal 2 9 2 2 2" xfId="12552"/>
    <cellStyle name="Normal 2 9 2 2 2 2" xfId="24939"/>
    <cellStyle name="Normal 2 9 2 2 3" xfId="18818"/>
    <cellStyle name="Normal 2 9 2 3" xfId="9313"/>
    <cellStyle name="Normal 2 9 2 3 2" xfId="21723"/>
    <cellStyle name="Normal 2 9 2 4" xfId="16588"/>
    <cellStyle name="Normal 2 9 3" xfId="3683"/>
    <cellStyle name="Normal 2 9 3 2" xfId="10879"/>
    <cellStyle name="Normal 2 9 3 2 2" xfId="23280"/>
    <cellStyle name="Normal 2 9 3 3" xfId="28383"/>
    <cellStyle name="Normal 2 9 3 4" xfId="27707"/>
    <cellStyle name="Normal 2 9 4" xfId="26041"/>
    <cellStyle name="Normal 2 9 5" xfId="26998"/>
    <cellStyle name="Normal 2 9 5 2" xfId="28197"/>
    <cellStyle name="Normal 2 9 6" xfId="27522"/>
    <cellStyle name="Normal 2 9_LNG &amp; LPG rework" xfId="30582"/>
    <cellStyle name="Normal 2_2015  Data" xfId="471"/>
    <cellStyle name="Normal 20" xfId="480"/>
    <cellStyle name="Normal 20 10" xfId="3569"/>
    <cellStyle name="Normal 20 11" xfId="4050"/>
    <cellStyle name="Normal 20 11 2" xfId="28669"/>
    <cellStyle name="Normal 20 11 3" xfId="27993"/>
    <cellStyle name="Normal 20 12" xfId="856"/>
    <cellStyle name="Normal 20 13" xfId="5759"/>
    <cellStyle name="Normal 20 13 2" xfId="12080"/>
    <cellStyle name="Normal 20 13 2 2" xfId="24468"/>
    <cellStyle name="Normal 20 13 3" xfId="18191"/>
    <cellStyle name="Normal 20 14" xfId="14212"/>
    <cellStyle name="Normal 20 14 2" xfId="28799"/>
    <cellStyle name="Normal 20 14 3" xfId="28123"/>
    <cellStyle name="Normal 20 15" xfId="13677"/>
    <cellStyle name="Normal 20 16" xfId="28140"/>
    <cellStyle name="Normal 20 17" xfId="27465"/>
    <cellStyle name="Normal 20 2" xfId="988"/>
    <cellStyle name="Normal 20 2 2" xfId="2534"/>
    <cellStyle name="Normal 20 2_Historic Nickel Prices" xfId="2535"/>
    <cellStyle name="Normal 20 3" xfId="2536"/>
    <cellStyle name="Normal 20 3 2" xfId="3470"/>
    <cellStyle name="Normal 20 3 3" xfId="3684"/>
    <cellStyle name="Normal 20 3 3 2" xfId="28384"/>
    <cellStyle name="Normal 20 3 3 3" xfId="27708"/>
    <cellStyle name="Normal 20 3 4" xfId="28198"/>
    <cellStyle name="Normal 20 3 5" xfId="27523"/>
    <cellStyle name="Normal 20 4" xfId="987"/>
    <cellStyle name="Normal 20 4 2" xfId="26999"/>
    <cellStyle name="Normal 20 5" xfId="3443"/>
    <cellStyle name="Normal 20 5 2" xfId="27000"/>
    <cellStyle name="Normal 20 6" xfId="3514"/>
    <cellStyle name="Normal 20 7" xfId="3433"/>
    <cellStyle name="Normal 20 8" xfId="3452"/>
    <cellStyle name="Normal 20 9" xfId="3552"/>
    <cellStyle name="Normal 20_Gold Price" xfId="2537"/>
    <cellStyle name="Normal 200" xfId="4238"/>
    <cellStyle name="Normal 200 2" xfId="27001"/>
    <cellStyle name="Normal 200 2 2" xfId="28676"/>
    <cellStyle name="Normal 200 3" xfId="28000"/>
    <cellStyle name="Normal 201" xfId="4356"/>
    <cellStyle name="Normal 201 2" xfId="27003"/>
    <cellStyle name="Normal 201 2 2" xfId="27004"/>
    <cellStyle name="Normal 201 2 2 2" xfId="27005"/>
    <cellStyle name="Normal 201 2 2 2 2" xfId="27006"/>
    <cellStyle name="Normal 201 2 2 2_LNG &amp; LPG rework" xfId="30586"/>
    <cellStyle name="Normal 201 2 2 3" xfId="27007"/>
    <cellStyle name="Normal 201 2 2_LNG &amp; LPG rework" xfId="30585"/>
    <cellStyle name="Normal 201 2 3" xfId="27008"/>
    <cellStyle name="Normal 201 2 3 2" xfId="27009"/>
    <cellStyle name="Normal 201 2 3_LNG &amp; LPG rework" xfId="30587"/>
    <cellStyle name="Normal 201 2 4" xfId="27010"/>
    <cellStyle name="Normal 201 2 5" xfId="28765"/>
    <cellStyle name="Normal 201 2_LNG &amp; LPG rework" xfId="30584"/>
    <cellStyle name="Normal 201 3" xfId="27011"/>
    <cellStyle name="Normal 201 3 2" xfId="27012"/>
    <cellStyle name="Normal 201 3 2 2" xfId="27013"/>
    <cellStyle name="Normal 201 3 2 2 2" xfId="27014"/>
    <cellStyle name="Normal 201 3 2 2_LNG &amp; LPG rework" xfId="30590"/>
    <cellStyle name="Normal 201 3 2 3" xfId="27015"/>
    <cellStyle name="Normal 201 3 2_LNG &amp; LPG rework" xfId="30589"/>
    <cellStyle name="Normal 201 3 3" xfId="27016"/>
    <cellStyle name="Normal 201 3 3 2" xfId="27017"/>
    <cellStyle name="Normal 201 3 3_LNG &amp; LPG rework" xfId="30591"/>
    <cellStyle name="Normal 201 3 4" xfId="27018"/>
    <cellStyle name="Normal 201 3_LNG &amp; LPG rework" xfId="30588"/>
    <cellStyle name="Normal 201 4" xfId="27019"/>
    <cellStyle name="Normal 201 4 2" xfId="27020"/>
    <cellStyle name="Normal 201 4 2 2" xfId="27021"/>
    <cellStyle name="Normal 201 4 2_LNG &amp; LPG rework" xfId="30593"/>
    <cellStyle name="Normal 201 4 3" xfId="27022"/>
    <cellStyle name="Normal 201 4_LNG &amp; LPG rework" xfId="30592"/>
    <cellStyle name="Normal 201 5" xfId="27023"/>
    <cellStyle name="Normal 201 5 2" xfId="27024"/>
    <cellStyle name="Normal 201 5_LNG &amp; LPG rework" xfId="30594"/>
    <cellStyle name="Normal 201 6" xfId="27025"/>
    <cellStyle name="Normal 201 7" xfId="27002"/>
    <cellStyle name="Normal 201 8" xfId="28089"/>
    <cellStyle name="Normal 201_LNG &amp; LPG rework" xfId="30583"/>
    <cellStyle name="Normal 202" xfId="4227"/>
    <cellStyle name="Normal 202 2" xfId="27027"/>
    <cellStyle name="Normal 202 2 2" xfId="27028"/>
    <cellStyle name="Normal 202 2 2 2" xfId="27029"/>
    <cellStyle name="Normal 202 2 2 2 2" xfId="27030"/>
    <cellStyle name="Normal 202 2 2 2_LNG &amp; LPG rework" xfId="30598"/>
    <cellStyle name="Normal 202 2 2 3" xfId="27031"/>
    <cellStyle name="Normal 202 2 2_LNG &amp; LPG rework" xfId="30597"/>
    <cellStyle name="Normal 202 2 3" xfId="27032"/>
    <cellStyle name="Normal 202 2 3 2" xfId="27033"/>
    <cellStyle name="Normal 202 2 3_LNG &amp; LPG rework" xfId="30599"/>
    <cellStyle name="Normal 202 2 4" xfId="27034"/>
    <cellStyle name="Normal 202 2 5" xfId="28671"/>
    <cellStyle name="Normal 202 2_LNG &amp; LPG rework" xfId="30596"/>
    <cellStyle name="Normal 202 3" xfId="27035"/>
    <cellStyle name="Normal 202 3 2" xfId="27036"/>
    <cellStyle name="Normal 202 3 2 2" xfId="27037"/>
    <cellStyle name="Normal 202 3 2 2 2" xfId="27038"/>
    <cellStyle name="Normal 202 3 2 2_LNG &amp; LPG rework" xfId="30602"/>
    <cellStyle name="Normal 202 3 2 3" xfId="27039"/>
    <cellStyle name="Normal 202 3 2_LNG &amp; LPG rework" xfId="30601"/>
    <cellStyle name="Normal 202 3 3" xfId="27040"/>
    <cellStyle name="Normal 202 3 3 2" xfId="27041"/>
    <cellStyle name="Normal 202 3 3_LNG &amp; LPG rework" xfId="30603"/>
    <cellStyle name="Normal 202 3 4" xfId="27042"/>
    <cellStyle name="Normal 202 3_LNG &amp; LPG rework" xfId="30600"/>
    <cellStyle name="Normal 202 4" xfId="27043"/>
    <cellStyle name="Normal 202 4 2" xfId="27044"/>
    <cellStyle name="Normal 202 4 2 2" xfId="27045"/>
    <cellStyle name="Normal 202 4 2_LNG &amp; LPG rework" xfId="30605"/>
    <cellStyle name="Normal 202 4 3" xfId="27046"/>
    <cellStyle name="Normal 202 4_LNG &amp; LPG rework" xfId="30604"/>
    <cellStyle name="Normal 202 5" xfId="27047"/>
    <cellStyle name="Normal 202 5 2" xfId="27048"/>
    <cellStyle name="Normal 202 5_LNG &amp; LPG rework" xfId="30606"/>
    <cellStyle name="Normal 202 6" xfId="27049"/>
    <cellStyle name="Normal 202 7" xfId="27026"/>
    <cellStyle name="Normal 202 8" xfId="27995"/>
    <cellStyle name="Normal 202_LNG &amp; LPG rework" xfId="30595"/>
    <cellStyle name="Normal 203" xfId="6420"/>
    <cellStyle name="Normal 203 2" xfId="27051"/>
    <cellStyle name="Normal 203 2 2" xfId="27052"/>
    <cellStyle name="Normal 203 2 2 2" xfId="27053"/>
    <cellStyle name="Normal 203 2 2_LNG &amp; LPG rework" xfId="30609"/>
    <cellStyle name="Normal 203 2 3" xfId="27054"/>
    <cellStyle name="Normal 203 2 4" xfId="28766"/>
    <cellStyle name="Normal 203 2_LNG &amp; LPG rework" xfId="30608"/>
    <cellStyle name="Normal 203 3" xfId="27055"/>
    <cellStyle name="Normal 203 3 2" xfId="27056"/>
    <cellStyle name="Normal 203 3_LNG &amp; LPG rework" xfId="30610"/>
    <cellStyle name="Normal 203 4" xfId="27057"/>
    <cellStyle name="Normal 203 5" xfId="27050"/>
    <cellStyle name="Normal 203 6" xfId="28090"/>
    <cellStyle name="Normal 203_LNG &amp; LPG rework" xfId="30607"/>
    <cellStyle name="Normal 204" xfId="4357"/>
    <cellStyle name="Normal 204 2" xfId="10981"/>
    <cellStyle name="Normal 204 2 2" xfId="23369"/>
    <cellStyle name="Normal 204 2 2 2" xfId="27058"/>
    <cellStyle name="Normal 204 2 2_LNG &amp; LPG rework" xfId="30613"/>
    <cellStyle name="Normal 204 2 3" xfId="27059"/>
    <cellStyle name="Normal 204 2_LNG &amp; LPG rework" xfId="30612"/>
    <cellStyle name="Normal 204 3" xfId="10207"/>
    <cellStyle name="Normal 204 3 2" xfId="27061"/>
    <cellStyle name="Normal 204 3 2 2" xfId="28770"/>
    <cellStyle name="Normal 204 3 3" xfId="27060"/>
    <cellStyle name="Normal 204 3 4" xfId="28094"/>
    <cellStyle name="Normal 204 3_LNG &amp; LPG rework" xfId="30614"/>
    <cellStyle name="Normal 204 4" xfId="16799"/>
    <cellStyle name="Normal 204_LNG &amp; LPG rework" xfId="30611"/>
    <cellStyle name="Normal 205" xfId="10208"/>
    <cellStyle name="Normal 205 2" xfId="27063"/>
    <cellStyle name="Normal 205 2 2" xfId="27064"/>
    <cellStyle name="Normal 205 2 2 2" xfId="27065"/>
    <cellStyle name="Normal 205 2 2_LNG &amp; LPG rework" xfId="30617"/>
    <cellStyle name="Normal 205 2 3" xfId="27066"/>
    <cellStyle name="Normal 205 2 4" xfId="28771"/>
    <cellStyle name="Normal 205 2_LNG &amp; LPG rework" xfId="30616"/>
    <cellStyle name="Normal 205 3" xfId="27067"/>
    <cellStyle name="Normal 205 3 2" xfId="27068"/>
    <cellStyle name="Normal 205 3_LNG &amp; LPG rework" xfId="30618"/>
    <cellStyle name="Normal 205 4" xfId="27069"/>
    <cellStyle name="Normal 205 5" xfId="27062"/>
    <cellStyle name="Normal 205 6" xfId="28095"/>
    <cellStyle name="Normal 205_LNG &amp; LPG rework" xfId="30615"/>
    <cellStyle name="Normal 206" xfId="10968"/>
    <cellStyle name="Normal 206 2" xfId="13489"/>
    <cellStyle name="Normal 206 2 2" xfId="28787"/>
    <cellStyle name="Normal 206 2 3" xfId="28111"/>
    <cellStyle name="Normal 206 3" xfId="27070"/>
    <cellStyle name="Normal 207" xfId="10971"/>
    <cellStyle name="Normal 207 2" xfId="13490"/>
    <cellStyle name="Normal 207 2 2" xfId="28788"/>
    <cellStyle name="Normal 207 2 3" xfId="28112"/>
    <cellStyle name="Normal 207 3" xfId="27071"/>
    <cellStyle name="Normal 208" xfId="10979"/>
    <cellStyle name="Normal 208 2" xfId="13493"/>
    <cellStyle name="Normal 208 2 2" xfId="27073"/>
    <cellStyle name="Normal 208 2 2 2" xfId="28791"/>
    <cellStyle name="Normal 208 2 3" xfId="28115"/>
    <cellStyle name="Normal 208 3" xfId="27072"/>
    <cellStyle name="Normal 208 3 2" xfId="28779"/>
    <cellStyle name="Normal 208 4" xfId="28103"/>
    <cellStyle name="Normal 208_LNG &amp; LPG rework" xfId="30619"/>
    <cellStyle name="Normal 209" xfId="12272"/>
    <cellStyle name="Normal 209 2" xfId="13496"/>
    <cellStyle name="Normal 209 2 2" xfId="28792"/>
    <cellStyle name="Normal 209 2 3" xfId="28116"/>
    <cellStyle name="Normal 209 3" xfId="27074"/>
    <cellStyle name="Normal 21" xfId="479"/>
    <cellStyle name="Normal 21 10" xfId="3568"/>
    <cellStyle name="Normal 21 10 2" xfId="4322"/>
    <cellStyle name="Normal 21 10 2 2" xfId="28737"/>
    <cellStyle name="Normal 21 10 2 3" xfId="28061"/>
    <cellStyle name="Normal 21 10 3" xfId="28280"/>
    <cellStyle name="Normal 21 10 4" xfId="27604"/>
    <cellStyle name="Normal 21 11" xfId="3685"/>
    <cellStyle name="Normal 21 11 2" xfId="28385"/>
    <cellStyle name="Normal 21 11 3" xfId="27709"/>
    <cellStyle name="Normal 21 12" xfId="4049"/>
    <cellStyle name="Normal 21 12 2" xfId="6426"/>
    <cellStyle name="Normal 21 12 2 2" xfId="12585"/>
    <cellStyle name="Normal 21 12 2 2 2" xfId="24972"/>
    <cellStyle name="Normal 21 12 2 3" xfId="18852"/>
    <cellStyle name="Normal 21 12 3" xfId="9354"/>
    <cellStyle name="Normal 21 12 3 2" xfId="21757"/>
    <cellStyle name="Normal 21 12 4" xfId="16622"/>
    <cellStyle name="Normal 21 13" xfId="857"/>
    <cellStyle name="Normal 21 14" xfId="14211"/>
    <cellStyle name="Normal 21 15" xfId="25869"/>
    <cellStyle name="Normal 21 2" xfId="990"/>
    <cellStyle name="Normal 21 2 2" xfId="2538"/>
    <cellStyle name="Normal 21 2_Historic Nickel Prices" xfId="2539"/>
    <cellStyle name="Normal 21 3" xfId="991"/>
    <cellStyle name="Normal 21 3 2" xfId="3686"/>
    <cellStyle name="Normal 21 3 2 2" xfId="28386"/>
    <cellStyle name="Normal 21 3 2 3" xfId="27710"/>
    <cellStyle name="Normal 21 3 3" xfId="25965"/>
    <cellStyle name="Normal 21 4" xfId="989"/>
    <cellStyle name="Normal 21 4 2" xfId="4272"/>
    <cellStyle name="Normal 21 4 2 2" xfId="28691"/>
    <cellStyle name="Normal 21 4 2 3" xfId="28015"/>
    <cellStyle name="Normal 21 4 3" xfId="27075"/>
    <cellStyle name="Normal 21 5" xfId="3444"/>
    <cellStyle name="Normal 21 5 2" xfId="4292"/>
    <cellStyle name="Normal 21 5 2 2" xfId="28708"/>
    <cellStyle name="Normal 21 5 2 3" xfId="28032"/>
    <cellStyle name="Normal 21 5 3" xfId="28240"/>
    <cellStyle name="Normal 21 5 4" xfId="27564"/>
    <cellStyle name="Normal 21 6" xfId="3515"/>
    <cellStyle name="Normal 21 6 2" xfId="4308"/>
    <cellStyle name="Normal 21 6 2 2" xfId="28723"/>
    <cellStyle name="Normal 21 6 2 3" xfId="28047"/>
    <cellStyle name="Normal 21 6 3" xfId="28261"/>
    <cellStyle name="Normal 21 6 4" xfId="27585"/>
    <cellStyle name="Normal 21 7" xfId="3456"/>
    <cellStyle name="Normal 21 7 2" xfId="4295"/>
    <cellStyle name="Normal 21 7 2 2" xfId="28711"/>
    <cellStyle name="Normal 21 7 2 3" xfId="28035"/>
    <cellStyle name="Normal 21 7 3" xfId="28246"/>
    <cellStyle name="Normal 21 7 4" xfId="27570"/>
    <cellStyle name="Normal 21 8" xfId="3539"/>
    <cellStyle name="Normal 21 8 2" xfId="4309"/>
    <cellStyle name="Normal 21 8 2 2" xfId="28724"/>
    <cellStyle name="Normal 21 8 2 3" xfId="28048"/>
    <cellStyle name="Normal 21 8 3" xfId="28264"/>
    <cellStyle name="Normal 21 8 4" xfId="27588"/>
    <cellStyle name="Normal 21 9" xfId="3553"/>
    <cellStyle name="Normal 21 9 2" xfId="4312"/>
    <cellStyle name="Normal 21 9 2 2" xfId="28727"/>
    <cellStyle name="Normal 21 9 2 3" xfId="28051"/>
    <cellStyle name="Normal 21 9 3" xfId="28270"/>
    <cellStyle name="Normal 21 9 4" xfId="27594"/>
    <cellStyle name="Normal 21_Base Metals Prices" xfId="2540"/>
    <cellStyle name="Normal 210" xfId="13439"/>
    <cellStyle name="Normal 210 2" xfId="13500"/>
    <cellStyle name="Normal 210 2 2" xfId="28795"/>
    <cellStyle name="Normal 210 2 3" xfId="28119"/>
    <cellStyle name="Normal 210 3" xfId="27076"/>
    <cellStyle name="Normal 211" xfId="10975"/>
    <cellStyle name="Normal 211 2" xfId="13492"/>
    <cellStyle name="Normal 211 2 2" xfId="28790"/>
    <cellStyle name="Normal 211 2 3" xfId="28114"/>
    <cellStyle name="Normal 211 3" xfId="27077"/>
    <cellStyle name="Normal 212" xfId="13438"/>
    <cellStyle name="Normal 212 2" xfId="13499"/>
    <cellStyle name="Normal 212 2 2" xfId="28794"/>
    <cellStyle name="Normal 212 2 3" xfId="28118"/>
    <cellStyle name="Normal 212 3" xfId="27078"/>
    <cellStyle name="Normal 213" xfId="10973"/>
    <cellStyle name="Normal 213 2" xfId="13491"/>
    <cellStyle name="Normal 213 2 2" xfId="28789"/>
    <cellStyle name="Normal 213 2 3" xfId="28113"/>
    <cellStyle name="Normal 213 3" xfId="27079"/>
    <cellStyle name="Normal 214" xfId="7280"/>
    <cellStyle name="Normal 214 2" xfId="19705"/>
    <cellStyle name="Normal 214 3" xfId="27080"/>
    <cellStyle name="Normal 215" xfId="13470"/>
    <cellStyle name="Normal 215 2" xfId="28783"/>
    <cellStyle name="Normal 215 3" xfId="28107"/>
    <cellStyle name="Normal 216" xfId="7365"/>
    <cellStyle name="Normal 216 2" xfId="28768"/>
    <cellStyle name="Normal 216 3" xfId="28092"/>
    <cellStyle name="Normal 217" xfId="13455"/>
    <cellStyle name="Normal 217 2" xfId="28781"/>
    <cellStyle name="Normal 217 3" xfId="28105"/>
    <cellStyle name="Normal 218" xfId="13855"/>
    <cellStyle name="Normal 218 2" xfId="28796"/>
    <cellStyle name="Normal 218 3" xfId="28120"/>
    <cellStyle name="Normal 219" xfId="13860"/>
    <cellStyle name="Normal 219 2" xfId="28798"/>
    <cellStyle name="Normal 219 3" xfId="28122"/>
    <cellStyle name="Normal 22" xfId="836"/>
    <cellStyle name="Normal 22 10" xfId="4284"/>
    <cellStyle name="Normal 22 10 2" xfId="6634"/>
    <cellStyle name="Normal 22 10 2 2" xfId="12793"/>
    <cellStyle name="Normal 22 10 2 2 2" xfId="25180"/>
    <cellStyle name="Normal 22 10 2 3" xfId="19060"/>
    <cellStyle name="Normal 22 10 3" xfId="9562"/>
    <cellStyle name="Normal 22 10 3 2" xfId="21965"/>
    <cellStyle name="Normal 22 10 4" xfId="16798"/>
    <cellStyle name="Normal 22 11" xfId="14566"/>
    <cellStyle name="Normal 22 12" xfId="25871"/>
    <cellStyle name="Normal 22 2" xfId="992"/>
    <cellStyle name="Normal 22 2 2" xfId="2541"/>
    <cellStyle name="Normal 22 2 2 2" xfId="3689"/>
    <cellStyle name="Normal 22 2 2 2 2" xfId="28389"/>
    <cellStyle name="Normal 22 2 2 2 3" xfId="27713"/>
    <cellStyle name="Normal 22 2 2 3" xfId="28199"/>
    <cellStyle name="Normal 22 2 2 4" xfId="27524"/>
    <cellStyle name="Normal 22 2 3" xfId="3688"/>
    <cellStyle name="Normal 22 2 3 2" xfId="28388"/>
    <cellStyle name="Normal 22 2 3 3" xfId="27712"/>
    <cellStyle name="Normal 22 2 4" xfId="25881"/>
    <cellStyle name="Normal 22 2_Historic Nickel Prices" xfId="2542"/>
    <cellStyle name="Normal 22 3" xfId="2543"/>
    <cellStyle name="Normal 22 3 2" xfId="3690"/>
    <cellStyle name="Normal 22 3 2 2" xfId="28390"/>
    <cellStyle name="Normal 22 3 2 3" xfId="27714"/>
    <cellStyle name="Normal 22 3 3" xfId="27081"/>
    <cellStyle name="Normal 22 4" xfId="3687"/>
    <cellStyle name="Normal 22 4 2" xfId="28387"/>
    <cellStyle name="Normal 22 4 3" xfId="27711"/>
    <cellStyle name="Normal 22 5" xfId="4220"/>
    <cellStyle name="Normal 22 5 2" xfId="6595"/>
    <cellStyle name="Normal 22 5 2 2" xfId="12754"/>
    <cellStyle name="Normal 22 5 2 2 2" xfId="25141"/>
    <cellStyle name="Normal 22 5 2 3" xfId="19021"/>
    <cellStyle name="Normal 22 5 3" xfId="9523"/>
    <cellStyle name="Normal 22 5 3 2" xfId="21926"/>
    <cellStyle name="Normal 22 5 4" xfId="16791"/>
    <cellStyle name="Normal 22 6" xfId="4224"/>
    <cellStyle name="Normal 22 6 2" xfId="6600"/>
    <cellStyle name="Normal 22 6 2 2" xfId="12759"/>
    <cellStyle name="Normal 22 6 2 2 2" xfId="25146"/>
    <cellStyle name="Normal 22 6 2 3" xfId="19026"/>
    <cellStyle name="Normal 22 6 3" xfId="9528"/>
    <cellStyle name="Normal 22 6 3 2" xfId="21931"/>
    <cellStyle name="Normal 22 6 4" xfId="16795"/>
    <cellStyle name="Normal 22 7" xfId="4225"/>
    <cellStyle name="Normal 22 7 2" xfId="6601"/>
    <cellStyle name="Normal 22 7 2 2" xfId="12760"/>
    <cellStyle name="Normal 22 7 2 2 2" xfId="25147"/>
    <cellStyle name="Normal 22 7 2 3" xfId="19027"/>
    <cellStyle name="Normal 22 7 3" xfId="9529"/>
    <cellStyle name="Normal 22 7 3 2" xfId="21932"/>
    <cellStyle name="Normal 22 7 4" xfId="16796"/>
    <cellStyle name="Normal 22 8" xfId="866"/>
    <cellStyle name="Normal 22 8 2" xfId="28143"/>
    <cellStyle name="Normal 22 8 3" xfId="27468"/>
    <cellStyle name="Normal 22 9" xfId="4260"/>
    <cellStyle name="Normal 22 9 2" xfId="6599"/>
    <cellStyle name="Normal 22 9 2 2" xfId="12758"/>
    <cellStyle name="Normal 22 9 2 2 2" xfId="25145"/>
    <cellStyle name="Normal 22 9 2 3" xfId="19025"/>
    <cellStyle name="Normal 22 9 3" xfId="9527"/>
    <cellStyle name="Normal 22 9 3 2" xfId="21930"/>
    <cellStyle name="Normal 22 9 4" xfId="16797"/>
    <cellStyle name="Normal 22_Base Metals Prices" xfId="2544"/>
    <cellStyle name="Normal 220" xfId="13859"/>
    <cellStyle name="Normal 220 2" xfId="28797"/>
    <cellStyle name="Normal 220 3" xfId="28121"/>
    <cellStyle name="Normal 221" xfId="25825"/>
    <cellStyle name="Normal 221 2" xfId="28801"/>
    <cellStyle name="Normal 221 3" xfId="28125"/>
    <cellStyle name="Normal 222" xfId="25826"/>
    <cellStyle name="Normal 222 2" xfId="28802"/>
    <cellStyle name="Normal 222 3" xfId="28126"/>
    <cellStyle name="Normal 223" xfId="25828"/>
    <cellStyle name="Normal 223 2" xfId="28804"/>
    <cellStyle name="Normal 223 3" xfId="28128"/>
    <cellStyle name="Normal 224" xfId="25829"/>
    <cellStyle name="Normal 224 2" xfId="28805"/>
    <cellStyle name="Normal 224 3" xfId="28129"/>
    <cellStyle name="Normal 225" xfId="25827"/>
    <cellStyle name="Normal 225 2" xfId="28803"/>
    <cellStyle name="Normal 225 3" xfId="28127"/>
    <cellStyle name="Normal 226" xfId="1"/>
    <cellStyle name="Normal 227" xfId="25830"/>
    <cellStyle name="Normal 228" xfId="25836"/>
    <cellStyle name="Normal 228 2" xfId="28810"/>
    <cellStyle name="Normal 228 3" xfId="28134"/>
    <cellStyle name="Normal 229" xfId="25835"/>
    <cellStyle name="Normal 229 2" xfId="28809"/>
    <cellStyle name="Normal 229 3" xfId="28133"/>
    <cellStyle name="Normal 23" xfId="839"/>
    <cellStyle name="Normal 23 10" xfId="3567"/>
    <cellStyle name="Normal 23 10 2" xfId="4321"/>
    <cellStyle name="Normal 23 10 2 2" xfId="28736"/>
    <cellStyle name="Normal 23 10 2 3" xfId="28060"/>
    <cellStyle name="Normal 23 10 3" xfId="28279"/>
    <cellStyle name="Normal 23 10 4" xfId="27603"/>
    <cellStyle name="Normal 23 11" xfId="3691"/>
    <cellStyle name="Normal 23 11 2" xfId="28391"/>
    <cellStyle name="Normal 23 11 3" xfId="27715"/>
    <cellStyle name="Normal 23 12" xfId="4223"/>
    <cellStyle name="Normal 23 12 2" xfId="6598"/>
    <cellStyle name="Normal 23 12 2 2" xfId="12757"/>
    <cellStyle name="Normal 23 12 2 2 2" xfId="25144"/>
    <cellStyle name="Normal 23 12 2 3" xfId="19024"/>
    <cellStyle name="Normal 23 12 3" xfId="9526"/>
    <cellStyle name="Normal 23 12 3 2" xfId="21929"/>
    <cellStyle name="Normal 23 12 4" xfId="16794"/>
    <cellStyle name="Normal 23 13" xfId="861"/>
    <cellStyle name="Normal 23 14" xfId="14569"/>
    <cellStyle name="Normal 23 15" xfId="25872"/>
    <cellStyle name="Normal 23 16" xfId="27082"/>
    <cellStyle name="Normal 23 2" xfId="893"/>
    <cellStyle name="Normal 23 2 2" xfId="2545"/>
    <cellStyle name="Normal 23 2_Historic Nickel Prices" xfId="2546"/>
    <cellStyle name="Normal 23 3" xfId="994"/>
    <cellStyle name="Normal 23 3 2" xfId="3692"/>
    <cellStyle name="Normal 23 3 2 2" xfId="28392"/>
    <cellStyle name="Normal 23 3 2 3" xfId="27716"/>
    <cellStyle name="Normal 23 3 3" xfId="25967"/>
    <cellStyle name="Normal 23 4" xfId="993"/>
    <cellStyle name="Normal 23 4 2" xfId="4273"/>
    <cellStyle name="Normal 23 4 2 2" xfId="28692"/>
    <cellStyle name="Normal 23 4 2 3" xfId="28016"/>
    <cellStyle name="Normal 23 4 3" xfId="27083"/>
    <cellStyle name="Normal 23 5" xfId="3445"/>
    <cellStyle name="Normal 23 5 2" xfId="4293"/>
    <cellStyle name="Normal 23 5 2 2" xfId="28709"/>
    <cellStyle name="Normal 23 5 2 3" xfId="28033"/>
    <cellStyle name="Normal 23 5 3" xfId="28241"/>
    <cellStyle name="Normal 23 5 4" xfId="27565"/>
    <cellStyle name="Normal 23 6" xfId="3479"/>
    <cellStyle name="Normal 23 6 2" xfId="4303"/>
    <cellStyle name="Normal 23 6 2 2" xfId="28719"/>
    <cellStyle name="Normal 23 6 2 3" xfId="28043"/>
    <cellStyle name="Normal 23 6 3" xfId="28255"/>
    <cellStyle name="Normal 23 6 4" xfId="27579"/>
    <cellStyle name="Normal 23 7" xfId="3477"/>
    <cellStyle name="Normal 23 7 2" xfId="4302"/>
    <cellStyle name="Normal 23 7 2 2" xfId="28718"/>
    <cellStyle name="Normal 23 7 2 3" xfId="28042"/>
    <cellStyle name="Normal 23 7 3" xfId="28254"/>
    <cellStyle name="Normal 23 7 4" xfId="27578"/>
    <cellStyle name="Normal 23 8" xfId="3458"/>
    <cellStyle name="Normal 23 8 2" xfId="4297"/>
    <cellStyle name="Normal 23 8 2 2" xfId="28713"/>
    <cellStyle name="Normal 23 8 2 3" xfId="28037"/>
    <cellStyle name="Normal 23 8 3" xfId="28248"/>
    <cellStyle name="Normal 23 8 4" xfId="27572"/>
    <cellStyle name="Normal 23 9" xfId="3554"/>
    <cellStyle name="Normal 23 9 2" xfId="4313"/>
    <cellStyle name="Normal 23 9 2 2" xfId="28728"/>
    <cellStyle name="Normal 23 9 2 3" xfId="28052"/>
    <cellStyle name="Normal 23 9 3" xfId="28271"/>
    <cellStyle name="Normal 23 9 4" xfId="27595"/>
    <cellStyle name="Normal 23_Base Metals Prices" xfId="2547"/>
    <cellStyle name="Normal 230" xfId="25838"/>
    <cellStyle name="Normal 231" xfId="25841"/>
    <cellStyle name="Normal 232" xfId="25843"/>
    <cellStyle name="Normal 233" xfId="29926"/>
    <cellStyle name="Normal 234" xfId="29927"/>
    <cellStyle name="Normal 235" xfId="29928"/>
    <cellStyle name="Normal 236" xfId="29929"/>
    <cellStyle name="Normal 237" xfId="29930"/>
    <cellStyle name="Normal 238" xfId="29931"/>
    <cellStyle name="Normal 239" xfId="29932"/>
    <cellStyle name="Normal 24" xfId="862"/>
    <cellStyle name="Normal 24 2" xfId="894"/>
    <cellStyle name="Normal 24 3" xfId="996"/>
    <cellStyle name="Normal 24 3 2" xfId="3694"/>
    <cellStyle name="Normal 24 3 2 2" xfId="28394"/>
    <cellStyle name="Normal 24 3 2 3" xfId="27718"/>
    <cellStyle name="Normal 24 3 3" xfId="25968"/>
    <cellStyle name="Normal 24 4" xfId="995"/>
    <cellStyle name="Normal 24 4 2" xfId="4274"/>
    <cellStyle name="Normal 24 4 2 2" xfId="28693"/>
    <cellStyle name="Normal 24 4 2 3" xfId="28017"/>
    <cellStyle name="Normal 24 4 3" xfId="27085"/>
    <cellStyle name="Normal 24 5" xfId="3693"/>
    <cellStyle name="Normal 24 5 2" xfId="28393"/>
    <cellStyle name="Normal 24 5 3" xfId="27717"/>
    <cellStyle name="Normal 24 6" xfId="25873"/>
    <cellStyle name="Normal 24 7" xfId="27084"/>
    <cellStyle name="Normal 24_Base Metals Prices" xfId="2548"/>
    <cellStyle name="Normal 240" xfId="29933"/>
    <cellStyle name="Normal 241" xfId="29934"/>
    <cellStyle name="Normal 242" xfId="29935"/>
    <cellStyle name="Normal 243" xfId="29936"/>
    <cellStyle name="Normal 244" xfId="29937"/>
    <cellStyle name="Normal 245" xfId="29938"/>
    <cellStyle name="Normal 246" xfId="29939"/>
    <cellStyle name="Normal 247" xfId="29942"/>
    <cellStyle name="Normal 248" xfId="29971"/>
    <cellStyle name="Normal 249" xfId="30033"/>
    <cellStyle name="Normal 25" xfId="863"/>
    <cellStyle name="Normal 25 2" xfId="895"/>
    <cellStyle name="Normal 25 3" xfId="998"/>
    <cellStyle name="Normal 25 3 2" xfId="3696"/>
    <cellStyle name="Normal 25 3 2 2" xfId="28396"/>
    <cellStyle name="Normal 25 3 2 3" xfId="27720"/>
    <cellStyle name="Normal 25 3 3" xfId="25970"/>
    <cellStyle name="Normal 25 4" xfId="997"/>
    <cellStyle name="Normal 25 4 2" xfId="4275"/>
    <cellStyle name="Normal 25 4 2 2" xfId="28694"/>
    <cellStyle name="Normal 25 4 2 3" xfId="28018"/>
    <cellStyle name="Normal 25 4 3" xfId="27087"/>
    <cellStyle name="Normal 25 5" xfId="3695"/>
    <cellStyle name="Normal 25 5 2" xfId="28395"/>
    <cellStyle name="Normal 25 5 3" xfId="27719"/>
    <cellStyle name="Normal 25 6" xfId="25875"/>
    <cellStyle name="Normal 25 7" xfId="27086"/>
    <cellStyle name="Normal 25_Base Metals Prices" xfId="2549"/>
    <cellStyle name="Normal 250" xfId="31041"/>
    <cellStyle name="Normal 251" xfId="31042"/>
    <cellStyle name="Normal 252" xfId="31043"/>
    <cellStyle name="Normal 253" xfId="31044"/>
    <cellStyle name="Normal 254" xfId="31045"/>
    <cellStyle name="Normal 255" xfId="31046"/>
    <cellStyle name="Normal 256" xfId="31047"/>
    <cellStyle name="Normal 257" xfId="31048"/>
    <cellStyle name="Normal 258" xfId="31049"/>
    <cellStyle name="Normal 259" xfId="31050"/>
    <cellStyle name="Normal 26" xfId="864"/>
    <cellStyle name="Normal 26 2" xfId="896"/>
    <cellStyle name="Normal 26 3" xfId="1000"/>
    <cellStyle name="Normal 26 3 2" xfId="3698"/>
    <cellStyle name="Normal 26 3 2 2" xfId="28398"/>
    <cellStyle name="Normal 26 3 2 3" xfId="27722"/>
    <cellStyle name="Normal 26 3 3" xfId="25969"/>
    <cellStyle name="Normal 26 4" xfId="999"/>
    <cellStyle name="Normal 26 4 2" xfId="4276"/>
    <cellStyle name="Normal 26 4 2 2" xfId="28695"/>
    <cellStyle name="Normal 26 4 2 3" xfId="28019"/>
    <cellStyle name="Normal 26 4 3" xfId="27089"/>
    <cellStyle name="Normal 26 5" xfId="3697"/>
    <cellStyle name="Normal 26 5 2" xfId="28397"/>
    <cellStyle name="Normal 26 5 3" xfId="27721"/>
    <cellStyle name="Normal 26 6" xfId="25874"/>
    <cellStyle name="Normal 26 7" xfId="27088"/>
    <cellStyle name="Normal 26_Base Metals Prices" xfId="2550"/>
    <cellStyle name="Normal 260" xfId="31051"/>
    <cellStyle name="Normal 261" xfId="31052"/>
    <cellStyle name="Normal 262" xfId="31053"/>
    <cellStyle name="Normal 263" xfId="31054"/>
    <cellStyle name="Normal 264" xfId="31055"/>
    <cellStyle name="Normal 265" xfId="31056"/>
    <cellStyle name="Normal 266" xfId="31058"/>
    <cellStyle name="Normal 267" xfId="28812"/>
    <cellStyle name="Normal 27" xfId="865"/>
    <cellStyle name="Normal 27 2" xfId="897"/>
    <cellStyle name="Normal 27 3" xfId="1002"/>
    <cellStyle name="Normal 27 3 2" xfId="3700"/>
    <cellStyle name="Normal 27 3 2 2" xfId="28400"/>
    <cellStyle name="Normal 27 3 2 3" xfId="27724"/>
    <cellStyle name="Normal 27 3 3" xfId="25971"/>
    <cellStyle name="Normal 27 4" xfId="1001"/>
    <cellStyle name="Normal 27 4 2" xfId="4277"/>
    <cellStyle name="Normal 27 4 2 2" xfId="28696"/>
    <cellStyle name="Normal 27 4 2 3" xfId="28020"/>
    <cellStyle name="Normal 27 4 3" xfId="27091"/>
    <cellStyle name="Normal 27 5" xfId="3699"/>
    <cellStyle name="Normal 27 5 2" xfId="28399"/>
    <cellStyle name="Normal 27 5 3" xfId="27723"/>
    <cellStyle name="Normal 27 6" xfId="25876"/>
    <cellStyle name="Normal 27 7" xfId="27090"/>
    <cellStyle name="Normal 27_Base Metals Prices" xfId="2551"/>
    <cellStyle name="Normal 28" xfId="867"/>
    <cellStyle name="Normal 28 2" xfId="875"/>
    <cellStyle name="Normal 28 3" xfId="1004"/>
    <cellStyle name="Normal 28 3 2" xfId="3702"/>
    <cellStyle name="Normal 28 3 2 2" xfId="28402"/>
    <cellStyle name="Normal 28 3 2 3" xfId="27726"/>
    <cellStyle name="Normal 28 3 3" xfId="25878"/>
    <cellStyle name="Normal 28 4" xfId="2552"/>
    <cellStyle name="Normal 28 4 2" xfId="3703"/>
    <cellStyle name="Normal 28 4 2 2" xfId="28403"/>
    <cellStyle name="Normal 28 4 2 3" xfId="27727"/>
    <cellStyle name="Normal 28 4 3" xfId="28200"/>
    <cellStyle name="Normal 28 4 4" xfId="27525"/>
    <cellStyle name="Normal 28 5" xfId="1003"/>
    <cellStyle name="Normal 28 5 2" xfId="4278"/>
    <cellStyle name="Normal 28 5 2 2" xfId="28697"/>
    <cellStyle name="Normal 28 5 2 3" xfId="28021"/>
    <cellStyle name="Normal 28 5 3" xfId="28158"/>
    <cellStyle name="Normal 28 5 4" xfId="27483"/>
    <cellStyle name="Normal 28 6" xfId="3701"/>
    <cellStyle name="Normal 28 6 2" xfId="28401"/>
    <cellStyle name="Normal 28 6 3" xfId="27725"/>
    <cellStyle name="Normal 28 7" xfId="25877"/>
    <cellStyle name="Normal 28_Base Metals Prices" xfId="2553"/>
    <cellStyle name="Normal 29" xfId="868"/>
    <cellStyle name="Normal 29 2" xfId="876"/>
    <cellStyle name="Normal 29 2 2" xfId="3428"/>
    <cellStyle name="Normal 29 2 2 2" xfId="3844"/>
    <cellStyle name="Normal 29 2 2 2 2" xfId="28526"/>
    <cellStyle name="Normal 29 2 2 2 3" xfId="27850"/>
    <cellStyle name="Normal 29 2 2 3" xfId="25999"/>
    <cellStyle name="Normal 29 2 3" xfId="3704"/>
    <cellStyle name="Normal 29 2 3 2" xfId="28404"/>
    <cellStyle name="Normal 29 2 3 3" xfId="27728"/>
    <cellStyle name="Normal 29 2 4" xfId="25885"/>
    <cellStyle name="Normal 29 2_Monthly Price Data" xfId="30024"/>
    <cellStyle name="Normal 29 3" xfId="877"/>
    <cellStyle name="Normal 29 4" xfId="1006"/>
    <cellStyle name="Normal 29 4 2" xfId="3705"/>
    <cellStyle name="Normal 29 4 2 2" xfId="28405"/>
    <cellStyle name="Normal 29 4 2 3" xfId="27729"/>
    <cellStyle name="Normal 29 4 3" xfId="25884"/>
    <cellStyle name="Normal 29 5" xfId="1005"/>
    <cellStyle name="Normal 29 6" xfId="27092"/>
    <cellStyle name="Normal 29_Monthly Price Data" xfId="30025"/>
    <cellStyle name="Normal 3" xfId="26"/>
    <cellStyle name="Normal 3 10" xfId="25832"/>
    <cellStyle name="Normal 3 11" xfId="25847"/>
    <cellStyle name="Normal 3 2" xfId="103"/>
    <cellStyle name="Normal 3 2 2" xfId="2554"/>
    <cellStyle name="Normal 3 2 2 2" xfId="3708"/>
    <cellStyle name="Normal 3 2 2 2 2" xfId="28408"/>
    <cellStyle name="Normal 3 2 2 2 3" xfId="27732"/>
    <cellStyle name="Normal 3 2 2 3" xfId="25924"/>
    <cellStyle name="Normal 3 2 3" xfId="3707"/>
    <cellStyle name="Normal 3 2 3 2" xfId="28407"/>
    <cellStyle name="Normal 3 2 3 3" xfId="27731"/>
    <cellStyle name="Normal 3 2 4" xfId="25858"/>
    <cellStyle name="Normal 3 2 5" xfId="26247"/>
    <cellStyle name="Normal 3 2_Alumina - Quantity and Value" xfId="4015"/>
    <cellStyle name="Normal 3 3" xfId="2555"/>
    <cellStyle name="Normal 3 3 2" xfId="3709"/>
    <cellStyle name="Normal 3 3 2 2" xfId="28409"/>
    <cellStyle name="Normal 3 3 2 3" xfId="27733"/>
    <cellStyle name="Normal 3 3 3" xfId="25925"/>
    <cellStyle name="Normal 3 4" xfId="2556"/>
    <cellStyle name="Normal 3 4 2" xfId="3710"/>
    <cellStyle name="Normal 3 4 2 2" xfId="28410"/>
    <cellStyle name="Normal 3 4 2 3" xfId="27734"/>
    <cellStyle name="Normal 3 4 3" xfId="26124"/>
    <cellStyle name="Normal 3 4 4" xfId="27093"/>
    <cellStyle name="Normal 3 5" xfId="2557"/>
    <cellStyle name="Normal 3 5 2" xfId="3711"/>
    <cellStyle name="Normal 3 5 2 2" xfId="28411"/>
    <cellStyle name="Normal 3 5 2 3" xfId="27735"/>
    <cellStyle name="Normal 3 5 3" xfId="27094"/>
    <cellStyle name="Normal 3 5 3 2" xfId="28201"/>
    <cellStyle name="Normal 3 5 4" xfId="27526"/>
    <cellStyle name="Normal 3 6" xfId="2558"/>
    <cellStyle name="Normal 3 6 2" xfId="3712"/>
    <cellStyle name="Normal 3 6 2 2" xfId="28412"/>
    <cellStyle name="Normal 3 6 2 3" xfId="27736"/>
    <cellStyle name="Normal 3 6 3" xfId="28202"/>
    <cellStyle name="Normal 3 6 4" xfId="27527"/>
    <cellStyle name="Normal 3 7" xfId="3706"/>
    <cellStyle name="Normal 3 7 2" xfId="28406"/>
    <cellStyle name="Normal 3 7 3" xfId="27730"/>
    <cellStyle name="Normal 3 8" xfId="3984"/>
    <cellStyle name="Normal 3 8 2" xfId="28652"/>
    <cellStyle name="Normal 3 8 3" xfId="27976"/>
    <cellStyle name="Normal 3 9" xfId="25837"/>
    <cellStyle name="Normal 3_2015  Data" xfId="472"/>
    <cellStyle name="Normal 30" xfId="869"/>
    <cellStyle name="Normal 30 2" xfId="898"/>
    <cellStyle name="Normal 30 2 2" xfId="27097"/>
    <cellStyle name="Normal 30 2 2 2" xfId="27098"/>
    <cellStyle name="Normal 30 2 2 2 2" xfId="27099"/>
    <cellStyle name="Normal 30 2 2 2_LNG &amp; LPG rework" xfId="30622"/>
    <cellStyle name="Normal 30 2 2 3" xfId="27100"/>
    <cellStyle name="Normal 30 2 2_LNG &amp; LPG rework" xfId="30621"/>
    <cellStyle name="Normal 30 2 3" xfId="27101"/>
    <cellStyle name="Normal 30 2 3 2" xfId="27102"/>
    <cellStyle name="Normal 30 2 3_LNG &amp; LPG rework" xfId="30623"/>
    <cellStyle name="Normal 30 2 4" xfId="27103"/>
    <cellStyle name="Normal 30 2 5" xfId="27104"/>
    <cellStyle name="Normal 30 2 6" xfId="27096"/>
    <cellStyle name="Normal 30 2_LNG &amp; LPG rework" xfId="30620"/>
    <cellStyle name="Normal 30 3" xfId="27105"/>
    <cellStyle name="Normal 30 3 2" xfId="27106"/>
    <cellStyle name="Normal 30 3 2 2" xfId="27107"/>
    <cellStyle name="Normal 30 3 2 2 2" xfId="27108"/>
    <cellStyle name="Normal 30 3 2 2_LNG &amp; LPG rework" xfId="30626"/>
    <cellStyle name="Normal 30 3 2 3" xfId="27109"/>
    <cellStyle name="Normal 30 3 2_LNG &amp; LPG rework" xfId="30625"/>
    <cellStyle name="Normal 30 3 3" xfId="27110"/>
    <cellStyle name="Normal 30 3 3 2" xfId="27111"/>
    <cellStyle name="Normal 30 3 3_LNG &amp; LPG rework" xfId="30627"/>
    <cellStyle name="Normal 30 3 4" xfId="27112"/>
    <cellStyle name="Normal 30 3_LNG &amp; LPG rework" xfId="30624"/>
    <cellStyle name="Normal 30 4" xfId="27113"/>
    <cellStyle name="Normal 30 4 2" xfId="27114"/>
    <cellStyle name="Normal 30 4 2 2" xfId="27115"/>
    <cellStyle name="Normal 30 4 2_LNG &amp; LPG rework" xfId="30629"/>
    <cellStyle name="Normal 30 4 3" xfId="27116"/>
    <cellStyle name="Normal 30 4_LNG &amp; LPG rework" xfId="30628"/>
    <cellStyle name="Normal 30 5" xfId="27117"/>
    <cellStyle name="Normal 30 5 2" xfId="27118"/>
    <cellStyle name="Normal 30 5_LNG &amp; LPG rework" xfId="30630"/>
    <cellStyle name="Normal 30 6" xfId="27119"/>
    <cellStyle name="Normal 30 7" xfId="27120"/>
    <cellStyle name="Normal 30 8" xfId="27095"/>
    <cellStyle name="Normal 30_Data - Monthly Commodity Prices" xfId="30027"/>
    <cellStyle name="Normal 31" xfId="870"/>
    <cellStyle name="Normal 31 10" xfId="2559"/>
    <cellStyle name="Normal 31 10 2" xfId="5686"/>
    <cellStyle name="Normal 31 10 2 2" xfId="12019"/>
    <cellStyle name="Normal 31 10 2 2 2" xfId="24407"/>
    <cellStyle name="Normal 31 10 2 3" xfId="18118"/>
    <cellStyle name="Normal 31 10 3" xfId="8608"/>
    <cellStyle name="Normal 31 10 3 2" xfId="21024"/>
    <cellStyle name="Normal 31 10 4" xfId="15889"/>
    <cellStyle name="Normal 31 11" xfId="2560"/>
    <cellStyle name="Normal 31 11 2" xfId="5687"/>
    <cellStyle name="Normal 31 11 2 2" xfId="12020"/>
    <cellStyle name="Normal 31 11 2 2 2" xfId="24408"/>
    <cellStyle name="Normal 31 11 2 3" xfId="18119"/>
    <cellStyle name="Normal 31 11 3" xfId="8609"/>
    <cellStyle name="Normal 31 11 3 2" xfId="21025"/>
    <cellStyle name="Normal 31 11 4" xfId="15890"/>
    <cellStyle name="Normal 31 12" xfId="2561"/>
    <cellStyle name="Normal 31 12 2" xfId="5688"/>
    <cellStyle name="Normal 31 12 2 2" xfId="12021"/>
    <cellStyle name="Normal 31 12 2 2 2" xfId="24409"/>
    <cellStyle name="Normal 31 12 2 3" xfId="18120"/>
    <cellStyle name="Normal 31 12 3" xfId="8610"/>
    <cellStyle name="Normal 31 12 3 2" xfId="21026"/>
    <cellStyle name="Normal 31 12 4" xfId="15891"/>
    <cellStyle name="Normal 31 13" xfId="2562"/>
    <cellStyle name="Normal 31 13 2" xfId="5689"/>
    <cellStyle name="Normal 31 13 2 2" xfId="12022"/>
    <cellStyle name="Normal 31 13 2 2 2" xfId="24410"/>
    <cellStyle name="Normal 31 13 2 3" xfId="18121"/>
    <cellStyle name="Normal 31 13 3" xfId="8611"/>
    <cellStyle name="Normal 31 13 3 2" xfId="21027"/>
    <cellStyle name="Normal 31 13 4" xfId="15892"/>
    <cellStyle name="Normal 31 14" xfId="2563"/>
    <cellStyle name="Normal 31 14 2" xfId="5690"/>
    <cellStyle name="Normal 31 14 2 2" xfId="12023"/>
    <cellStyle name="Normal 31 14 2 2 2" xfId="24411"/>
    <cellStyle name="Normal 31 14 2 3" xfId="18122"/>
    <cellStyle name="Normal 31 14 3" xfId="8612"/>
    <cellStyle name="Normal 31 14 3 2" xfId="21028"/>
    <cellStyle name="Normal 31 14 4" xfId="15893"/>
    <cellStyle name="Normal 31 15" xfId="2564"/>
    <cellStyle name="Normal 31 15 2" xfId="5691"/>
    <cellStyle name="Normal 31 15 2 2" xfId="12024"/>
    <cellStyle name="Normal 31 15 2 2 2" xfId="24412"/>
    <cellStyle name="Normal 31 15 2 3" xfId="18123"/>
    <cellStyle name="Normal 31 15 3" xfId="8613"/>
    <cellStyle name="Normal 31 15 3 2" xfId="21029"/>
    <cellStyle name="Normal 31 15 4" xfId="15894"/>
    <cellStyle name="Normal 31 16" xfId="2565"/>
    <cellStyle name="Normal 31 16 2" xfId="5692"/>
    <cellStyle name="Normal 31 16 2 2" xfId="12025"/>
    <cellStyle name="Normal 31 16 2 2 2" xfId="24413"/>
    <cellStyle name="Normal 31 16 2 3" xfId="18124"/>
    <cellStyle name="Normal 31 16 3" xfId="8614"/>
    <cellStyle name="Normal 31 16 3 2" xfId="21030"/>
    <cellStyle name="Normal 31 16 4" xfId="15895"/>
    <cellStyle name="Normal 31 17" xfId="2566"/>
    <cellStyle name="Normal 31 17 2" xfId="5693"/>
    <cellStyle name="Normal 31 17 2 2" xfId="12026"/>
    <cellStyle name="Normal 31 17 2 2 2" xfId="24414"/>
    <cellStyle name="Normal 31 17 2 3" xfId="18125"/>
    <cellStyle name="Normal 31 17 3" xfId="8615"/>
    <cellStyle name="Normal 31 17 3 2" xfId="21031"/>
    <cellStyle name="Normal 31 17 4" xfId="15896"/>
    <cellStyle name="Normal 31 18" xfId="2567"/>
    <cellStyle name="Normal 31 18 2" xfId="5694"/>
    <cellStyle name="Normal 31 18 2 2" xfId="12027"/>
    <cellStyle name="Normal 31 18 2 2 2" xfId="24415"/>
    <cellStyle name="Normal 31 18 2 3" xfId="18126"/>
    <cellStyle name="Normal 31 18 3" xfId="8616"/>
    <cellStyle name="Normal 31 18 3 2" xfId="21032"/>
    <cellStyle name="Normal 31 18 4" xfId="15897"/>
    <cellStyle name="Normal 31 19" xfId="1007"/>
    <cellStyle name="Normal 31 19 2" xfId="4420"/>
    <cellStyle name="Normal 31 19 2 2" xfId="11030"/>
    <cellStyle name="Normal 31 19 2 2 2" xfId="23418"/>
    <cellStyle name="Normal 31 19 2 3" xfId="16857"/>
    <cellStyle name="Normal 31 19 3" xfId="7344"/>
    <cellStyle name="Normal 31 19 3 2" xfId="19763"/>
    <cellStyle name="Normal 31 19 4" xfId="14628"/>
    <cellStyle name="Normal 31 2" xfId="899"/>
    <cellStyle name="Normal 31 2 2" xfId="2568"/>
    <cellStyle name="Normal 31 2 2 2" xfId="27122"/>
    <cellStyle name="Normal 31 2 2 2 2" xfId="27123"/>
    <cellStyle name="Normal 31 2 2 2_LNG &amp; LPG rework" xfId="30632"/>
    <cellStyle name="Normal 31 2 2 3" xfId="27124"/>
    <cellStyle name="Normal 31 2 2 4" xfId="27121"/>
    <cellStyle name="Normal 31 2 2_LNG &amp; LPG rework" xfId="30631"/>
    <cellStyle name="Normal 31 2 3" xfId="1008"/>
    <cellStyle name="Normal 31 2 3 2" xfId="4421"/>
    <cellStyle name="Normal 31 2 3 2 2" xfId="11031"/>
    <cellStyle name="Normal 31 2 3 2 2 2" xfId="23419"/>
    <cellStyle name="Normal 31 2 3 2 3" xfId="16858"/>
    <cellStyle name="Normal 31 2 3 3" xfId="7345"/>
    <cellStyle name="Normal 31 2 3 3 2" xfId="19764"/>
    <cellStyle name="Normal 31 2 3 4" xfId="14629"/>
    <cellStyle name="Normal 31 2 3_LNG &amp; LPG rework" xfId="30633"/>
    <cellStyle name="Normal 31 2 4" xfId="27125"/>
    <cellStyle name="Normal 31 2 5" xfId="27126"/>
    <cellStyle name="Normal 31 2_Alumina Prices" xfId="2569"/>
    <cellStyle name="Normal 31 3" xfId="2570"/>
    <cellStyle name="Normal 31 3 2" xfId="3508"/>
    <cellStyle name="Normal 31 3 2 2" xfId="6374"/>
    <cellStyle name="Normal 31 3 2 2 2" xfId="10316"/>
    <cellStyle name="Normal 31 3 2 2 2 2" xfId="22717"/>
    <cellStyle name="Normal 31 3 2 2 3" xfId="18804"/>
    <cellStyle name="Normal 31 3 2 2_LNG &amp; LPG rework" xfId="30636"/>
    <cellStyle name="Normal 31 3 2 3" xfId="10704"/>
    <cellStyle name="Normal 31 3 2 3 2" xfId="23105"/>
    <cellStyle name="Normal 31 3 2 4" xfId="9299"/>
    <cellStyle name="Normal 31 3 2 4 2" xfId="21709"/>
    <cellStyle name="Normal 31 3 2 5" xfId="16574"/>
    <cellStyle name="Normal 31 3 2_LNG &amp; LPG rework" xfId="30635"/>
    <cellStyle name="Normal 31 3 3" xfId="5695"/>
    <cellStyle name="Normal 31 3 3 2" xfId="10224"/>
    <cellStyle name="Normal 31 3 3 2 2" xfId="22625"/>
    <cellStyle name="Normal 31 3 3 3" xfId="18127"/>
    <cellStyle name="Normal 31 3 3_LNG &amp; LPG rework" xfId="30637"/>
    <cellStyle name="Normal 31 3 4" xfId="10518"/>
    <cellStyle name="Normal 31 3 4 2" xfId="22919"/>
    <cellStyle name="Normal 31 3 5" xfId="8617"/>
    <cellStyle name="Normal 31 3 5 2" xfId="21033"/>
    <cellStyle name="Normal 31 3 6" xfId="15898"/>
    <cellStyle name="Normal 31 3_LNG &amp; LPG rework" xfId="30634"/>
    <cellStyle name="Normal 31 4" xfId="2571"/>
    <cellStyle name="Normal 31 4 2" xfId="5696"/>
    <cellStyle name="Normal 31 4 2 2" xfId="12028"/>
    <cellStyle name="Normal 31 4 2 2 2" xfId="24416"/>
    <cellStyle name="Normal 31 4 2 3" xfId="18128"/>
    <cellStyle name="Normal 31 4 2_LNG &amp; LPG rework" xfId="30639"/>
    <cellStyle name="Normal 31 4 3" xfId="8618"/>
    <cellStyle name="Normal 31 4 3 2" xfId="21034"/>
    <cellStyle name="Normal 31 4 4" xfId="15899"/>
    <cellStyle name="Normal 31 4_LNG &amp; LPG rework" xfId="30638"/>
    <cellStyle name="Normal 31 5" xfId="2572"/>
    <cellStyle name="Normal 31 5 2" xfId="5697"/>
    <cellStyle name="Normal 31 5 2 2" xfId="12029"/>
    <cellStyle name="Normal 31 5 2 2 2" xfId="24417"/>
    <cellStyle name="Normal 31 5 2 3" xfId="18129"/>
    <cellStyle name="Normal 31 5 3" xfId="8619"/>
    <cellStyle name="Normal 31 5 3 2" xfId="21035"/>
    <cellStyle name="Normal 31 5 4" xfId="15900"/>
    <cellStyle name="Normal 31 5_LNG &amp; LPG rework" xfId="30640"/>
    <cellStyle name="Normal 31 6" xfId="2573"/>
    <cellStyle name="Normal 31 6 2" xfId="5698"/>
    <cellStyle name="Normal 31 6 2 2" xfId="12030"/>
    <cellStyle name="Normal 31 6 2 2 2" xfId="24418"/>
    <cellStyle name="Normal 31 6 2 3" xfId="18130"/>
    <cellStyle name="Normal 31 6 3" xfId="8620"/>
    <cellStyle name="Normal 31 6 3 2" xfId="21036"/>
    <cellStyle name="Normal 31 6 4" xfId="15901"/>
    <cellStyle name="Normal 31 7" xfId="2574"/>
    <cellStyle name="Normal 31 7 2" xfId="3713"/>
    <cellStyle name="Normal 31 7 2 2" xfId="28413"/>
    <cellStyle name="Normal 31 7 2 3" xfId="27737"/>
    <cellStyle name="Normal 31 7 3" xfId="27127"/>
    <cellStyle name="Normal 31 7 3 2" xfId="28203"/>
    <cellStyle name="Normal 31 7 4" xfId="27528"/>
    <cellStyle name="Normal 31 8" xfId="2575"/>
    <cellStyle name="Normal 31 8 2" xfId="5699"/>
    <cellStyle name="Normal 31 8 2 2" xfId="12031"/>
    <cellStyle name="Normal 31 8 2 2 2" xfId="24419"/>
    <cellStyle name="Normal 31 8 2 3" xfId="18131"/>
    <cellStyle name="Normal 31 8 3" xfId="8621"/>
    <cellStyle name="Normal 31 8 3 2" xfId="21037"/>
    <cellStyle name="Normal 31 8 4" xfId="15902"/>
    <cellStyle name="Normal 31 9" xfId="2576"/>
    <cellStyle name="Normal 31 9 2" xfId="5700"/>
    <cellStyle name="Normal 31 9 2 2" xfId="12032"/>
    <cellStyle name="Normal 31 9 2 2 2" xfId="24420"/>
    <cellStyle name="Normal 31 9 2 3" xfId="18132"/>
    <cellStyle name="Normal 31 9 3" xfId="8622"/>
    <cellStyle name="Normal 31 9 3 2" xfId="21038"/>
    <cellStyle name="Normal 31 9 4" xfId="15903"/>
    <cellStyle name="Normal 31_Alumina Prices" xfId="2577"/>
    <cellStyle name="Normal 32" xfId="871"/>
    <cellStyle name="Normal 32 2" xfId="900"/>
    <cellStyle name="Normal 32 2 10" xfId="4370"/>
    <cellStyle name="Normal 32 2 10 2" xfId="10989"/>
    <cellStyle name="Normal 32 2 10 2 2" xfId="23377"/>
    <cellStyle name="Normal 32 2 10 3" xfId="16807"/>
    <cellStyle name="Normal 32 2 11" xfId="7293"/>
    <cellStyle name="Normal 32 2 11 2" xfId="19713"/>
    <cellStyle name="Normal 32 2 12" xfId="14578"/>
    <cellStyle name="Normal 32 2 2" xfId="2579"/>
    <cellStyle name="Normal 32 2 2 2" xfId="5701"/>
    <cellStyle name="Normal 32 2 2 2 2" xfId="10286"/>
    <cellStyle name="Normal 32 2 2 2 2 2" xfId="22687"/>
    <cellStyle name="Normal 32 2 2 2 3" xfId="18133"/>
    <cellStyle name="Normal 32 2 2 2_LNG &amp; LPG rework" xfId="30641"/>
    <cellStyle name="Normal 32 2 2 3" xfId="10581"/>
    <cellStyle name="Normal 32 2 2 3 2" xfId="22982"/>
    <cellStyle name="Normal 32 2 2 4" xfId="8623"/>
    <cellStyle name="Normal 32 2 2 4 2" xfId="21039"/>
    <cellStyle name="Normal 32 2 2 5" xfId="15904"/>
    <cellStyle name="Normal 32 2 2_Iron Ore TSI Prices" xfId="13460"/>
    <cellStyle name="Normal 32 2 3" xfId="2580"/>
    <cellStyle name="Normal 32 2 3 2" xfId="5702"/>
    <cellStyle name="Normal 32 2 3 2 2" xfId="10377"/>
    <cellStyle name="Normal 32 2 3 2 2 2" xfId="22778"/>
    <cellStyle name="Normal 32 2 3 2 3" xfId="18134"/>
    <cellStyle name="Normal 32 2 3 3" xfId="10768"/>
    <cellStyle name="Normal 32 2 3 3 2" xfId="23169"/>
    <cellStyle name="Normal 32 2 3 4" xfId="8624"/>
    <cellStyle name="Normal 32 2 3 4 2" xfId="21040"/>
    <cellStyle name="Normal 32 2 3 5" xfId="15905"/>
    <cellStyle name="Normal 32 2 3_Iron Ore TSI Prices" xfId="13484"/>
    <cellStyle name="Normal 32 2 4" xfId="2581"/>
    <cellStyle name="Normal 32 2 4 2" xfId="5703"/>
    <cellStyle name="Normal 32 2 4 2 2" xfId="12033"/>
    <cellStyle name="Normal 32 2 4 2 2 2" xfId="24421"/>
    <cellStyle name="Normal 32 2 4 2 3" xfId="18135"/>
    <cellStyle name="Normal 32 2 4 3" xfId="8625"/>
    <cellStyle name="Normal 32 2 4 3 2" xfId="21041"/>
    <cellStyle name="Normal 32 2 4 4" xfId="15906"/>
    <cellStyle name="Normal 32 2 5" xfId="2582"/>
    <cellStyle name="Normal 32 2 5 2" xfId="5704"/>
    <cellStyle name="Normal 32 2 5 2 2" xfId="12034"/>
    <cellStyle name="Normal 32 2 5 2 2 2" xfId="24422"/>
    <cellStyle name="Normal 32 2 5 2 3" xfId="18136"/>
    <cellStyle name="Normal 32 2 5 3" xfId="8626"/>
    <cellStyle name="Normal 32 2 5 3 2" xfId="21042"/>
    <cellStyle name="Normal 32 2 5 4" xfId="15907"/>
    <cellStyle name="Normal 32 2 6" xfId="2583"/>
    <cellStyle name="Normal 32 2 6 2" xfId="5705"/>
    <cellStyle name="Normal 32 2 6 2 2" xfId="12035"/>
    <cellStyle name="Normal 32 2 6 2 2 2" xfId="24423"/>
    <cellStyle name="Normal 32 2 6 2 3" xfId="18137"/>
    <cellStyle name="Normal 32 2 6 3" xfId="8627"/>
    <cellStyle name="Normal 32 2 6 3 2" xfId="21043"/>
    <cellStyle name="Normal 32 2 6 4" xfId="15908"/>
    <cellStyle name="Normal 32 2 7" xfId="2584"/>
    <cellStyle name="Normal 32 2 7 2" xfId="5706"/>
    <cellStyle name="Normal 32 2 7 2 2" xfId="12036"/>
    <cellStyle name="Normal 32 2 7 2 2 2" xfId="24424"/>
    <cellStyle name="Normal 32 2 7 2 3" xfId="18138"/>
    <cellStyle name="Normal 32 2 7 3" xfId="8628"/>
    <cellStyle name="Normal 32 2 7 3 2" xfId="21044"/>
    <cellStyle name="Normal 32 2 7 4" xfId="15909"/>
    <cellStyle name="Normal 32 2 8" xfId="2585"/>
    <cellStyle name="Normal 32 2 8 2" xfId="5707"/>
    <cellStyle name="Normal 32 2 8 2 2" xfId="12037"/>
    <cellStyle name="Normal 32 2 8 2 2 2" xfId="24425"/>
    <cellStyle name="Normal 32 2 8 2 3" xfId="18139"/>
    <cellStyle name="Normal 32 2 8 3" xfId="8629"/>
    <cellStyle name="Normal 32 2 8 3 2" xfId="21045"/>
    <cellStyle name="Normal 32 2 8 4" xfId="15910"/>
    <cellStyle name="Normal 32 2 9" xfId="2578"/>
    <cellStyle name="Normal 32 2_Alumina Prices" xfId="2586"/>
    <cellStyle name="Normal 32 3" xfId="3429"/>
    <cellStyle name="Normal 32 3 2" xfId="3471"/>
    <cellStyle name="Normal 32 3 2 2" xfId="27129"/>
    <cellStyle name="Normal 32 3 2 2 2" xfId="27130"/>
    <cellStyle name="Normal 32 3 2 2_LNG &amp; LPG rework" xfId="30643"/>
    <cellStyle name="Normal 32 3 2 3" xfId="27131"/>
    <cellStyle name="Normal 32 3 2 4" xfId="27128"/>
    <cellStyle name="Normal 32 3 2_LNG &amp; LPG rework" xfId="30642"/>
    <cellStyle name="Normal 32 3 3" xfId="6355"/>
    <cellStyle name="Normal 32 3 3 2" xfId="12534"/>
    <cellStyle name="Normal 32 3 3 2 2" xfId="24921"/>
    <cellStyle name="Normal 32 3 3 3" xfId="18785"/>
    <cellStyle name="Normal 32 3 3_LNG &amp; LPG rework" xfId="30644"/>
    <cellStyle name="Normal 32 3 4" xfId="9280"/>
    <cellStyle name="Normal 32 3 4 2" xfId="21690"/>
    <cellStyle name="Normal 32 3 5" xfId="16555"/>
    <cellStyle name="Normal 32 3 5 2" xfId="27132"/>
    <cellStyle name="Normal 32 3_Iron Ore TSI Prices" xfId="13468"/>
    <cellStyle name="Normal 32 4" xfId="3430"/>
    <cellStyle name="Normal 32 4 2" xfId="6356"/>
    <cellStyle name="Normal 32 4 2 2" xfId="10216"/>
    <cellStyle name="Normal 32 4 2 2 2" xfId="22617"/>
    <cellStyle name="Normal 32 4 2 3" xfId="18786"/>
    <cellStyle name="Normal 32 4 2_LNG &amp; LPG rework" xfId="30645"/>
    <cellStyle name="Normal 32 4 3" xfId="10500"/>
    <cellStyle name="Normal 32 4 3 2" xfId="22901"/>
    <cellStyle name="Normal 32 4 4" xfId="9281"/>
    <cellStyle name="Normal 32 4 4 2" xfId="21691"/>
    <cellStyle name="Normal 32 4 5" xfId="16556"/>
    <cellStyle name="Normal 32 4_Iron Ore TSI Prices" xfId="13498"/>
    <cellStyle name="Normal 32 5" xfId="1009"/>
    <cellStyle name="Normal 32 5 2" xfId="3501"/>
    <cellStyle name="Normal 32 5 2 2" xfId="6367"/>
    <cellStyle name="Normal 32 5 2 2 2" xfId="12545"/>
    <cellStyle name="Normal 32 5 2 2 2 2" xfId="24932"/>
    <cellStyle name="Normal 32 5 2 2 3" xfId="18797"/>
    <cellStyle name="Normal 32 5 2 3" xfId="9292"/>
    <cellStyle name="Normal 32 5 2 3 2" xfId="21702"/>
    <cellStyle name="Normal 32 5 2 4" xfId="16567"/>
    <cellStyle name="Normal 32 5 3" xfId="10685"/>
    <cellStyle name="Normal 32 5 3 2" xfId="23086"/>
    <cellStyle name="Normal 32 5 4" xfId="26034"/>
    <cellStyle name="Normal 32 5 5" xfId="27133"/>
    <cellStyle name="Normal 32 5_Iron Ore TSI Prices" xfId="13442"/>
    <cellStyle name="Normal 32 6" xfId="4362"/>
    <cellStyle name="Normal 32 6 2" xfId="10982"/>
    <cellStyle name="Normal 32 6 2 2" xfId="23370"/>
    <cellStyle name="Normal 32 6 3" xfId="16800"/>
    <cellStyle name="Normal 32 7" xfId="7285"/>
    <cellStyle name="Normal 32 7 2" xfId="19706"/>
    <cellStyle name="Normal 32 7 3" xfId="27134"/>
    <cellStyle name="Normal 32 8" xfId="14571"/>
    <cellStyle name="Normal 32 9" xfId="25886"/>
    <cellStyle name="Normal 32_Historic Nickel Prices" xfId="2587"/>
    <cellStyle name="Normal 33" xfId="879"/>
    <cellStyle name="Normal 33 10" xfId="3556"/>
    <cellStyle name="Normal 33 11" xfId="4363"/>
    <cellStyle name="Normal 33 11 2" xfId="10983"/>
    <cellStyle name="Normal 33 11 2 2" xfId="23371"/>
    <cellStyle name="Normal 33 11 3" xfId="16801"/>
    <cellStyle name="Normal 33 12" xfId="7286"/>
    <cellStyle name="Normal 33 12 2" xfId="19707"/>
    <cellStyle name="Normal 33 13" xfId="14572"/>
    <cellStyle name="Normal 33 2" xfId="902"/>
    <cellStyle name="Normal 33 2 10" xfId="14579"/>
    <cellStyle name="Normal 33 2 2" xfId="2588"/>
    <cellStyle name="Normal 33 2 2 2" xfId="5708"/>
    <cellStyle name="Normal 33 2 2 2 2" xfId="10287"/>
    <cellStyle name="Normal 33 2 2 2 2 2" xfId="22688"/>
    <cellStyle name="Normal 33 2 2 2 3" xfId="18140"/>
    <cellStyle name="Normal 33 2 2 2_LNG &amp; LPG rework" xfId="30647"/>
    <cellStyle name="Normal 33 2 2 3" xfId="10582"/>
    <cellStyle name="Normal 33 2 2 3 2" xfId="22983"/>
    <cellStyle name="Normal 33 2 2 4" xfId="8630"/>
    <cellStyle name="Normal 33 2 2 4 2" xfId="21046"/>
    <cellStyle name="Normal 33 2 2 5" xfId="15911"/>
    <cellStyle name="Normal 33 2 2_Iron Ore TSI Prices" xfId="7341"/>
    <cellStyle name="Normal 33 2 3" xfId="2589"/>
    <cellStyle name="Normal 33 2 3 2" xfId="5709"/>
    <cellStyle name="Normal 33 2 3 2 2" xfId="10378"/>
    <cellStyle name="Normal 33 2 3 2 2 2" xfId="22779"/>
    <cellStyle name="Normal 33 2 3 2 3" xfId="18141"/>
    <cellStyle name="Normal 33 2 3 3" xfId="10769"/>
    <cellStyle name="Normal 33 2 3 3 2" xfId="23170"/>
    <cellStyle name="Normal 33 2 3 4" xfId="8631"/>
    <cellStyle name="Normal 33 2 3 4 2" xfId="21047"/>
    <cellStyle name="Normal 33 2 3 5" xfId="15912"/>
    <cellStyle name="Normal 33 2 3_Iron Ore TSI Prices" xfId="13494"/>
    <cellStyle name="Normal 33 2 4" xfId="2590"/>
    <cellStyle name="Normal 33 2 4 2" xfId="5710"/>
    <cellStyle name="Normal 33 2 4 2 2" xfId="12038"/>
    <cellStyle name="Normal 33 2 4 2 2 2" xfId="24426"/>
    <cellStyle name="Normal 33 2 4 2 3" xfId="18142"/>
    <cellStyle name="Normal 33 2 4 3" xfId="8632"/>
    <cellStyle name="Normal 33 2 4 3 2" xfId="21048"/>
    <cellStyle name="Normal 33 2 4 4" xfId="15913"/>
    <cellStyle name="Normal 33 2 5" xfId="2591"/>
    <cellStyle name="Normal 33 2 5 2" xfId="5711"/>
    <cellStyle name="Normal 33 2 5 2 2" xfId="12039"/>
    <cellStyle name="Normal 33 2 5 2 2 2" xfId="24427"/>
    <cellStyle name="Normal 33 2 5 2 3" xfId="18143"/>
    <cellStyle name="Normal 33 2 5 3" xfId="8633"/>
    <cellStyle name="Normal 33 2 5 3 2" xfId="21049"/>
    <cellStyle name="Normal 33 2 5 4" xfId="15914"/>
    <cellStyle name="Normal 33 2 6" xfId="2592"/>
    <cellStyle name="Normal 33 2 6 2" xfId="5712"/>
    <cellStyle name="Normal 33 2 6 2 2" xfId="12040"/>
    <cellStyle name="Normal 33 2 6 2 2 2" xfId="24428"/>
    <cellStyle name="Normal 33 2 6 2 3" xfId="18144"/>
    <cellStyle name="Normal 33 2 6 3" xfId="8634"/>
    <cellStyle name="Normal 33 2 6 3 2" xfId="21050"/>
    <cellStyle name="Normal 33 2 6 4" xfId="15915"/>
    <cellStyle name="Normal 33 2 7" xfId="2593"/>
    <cellStyle name="Normal 33 2 7 2" xfId="5713"/>
    <cellStyle name="Normal 33 2 7 2 2" xfId="12041"/>
    <cellStyle name="Normal 33 2 7 2 2 2" xfId="24429"/>
    <cellStyle name="Normal 33 2 7 2 3" xfId="18145"/>
    <cellStyle name="Normal 33 2 7 3" xfId="8635"/>
    <cellStyle name="Normal 33 2 7 3 2" xfId="21051"/>
    <cellStyle name="Normal 33 2 7 4" xfId="15916"/>
    <cellStyle name="Normal 33 2 8" xfId="4371"/>
    <cellStyle name="Normal 33 2 8 2" xfId="10990"/>
    <cellStyle name="Normal 33 2 8 2 2" xfId="23378"/>
    <cellStyle name="Normal 33 2 8 3" xfId="16808"/>
    <cellStyle name="Normal 33 2 9" xfId="7294"/>
    <cellStyle name="Normal 33 2 9 2" xfId="19714"/>
    <cellStyle name="Normal 33 2_Alumina Prices" xfId="2594"/>
    <cellStyle name="Normal 33 3" xfId="3431"/>
    <cellStyle name="Normal 33 3 2" xfId="3472"/>
    <cellStyle name="Normal 33 3 2 2" xfId="27136"/>
    <cellStyle name="Normal 33 3 2 2 2" xfId="27137"/>
    <cellStyle name="Normal 33 3 2 2_LNG &amp; LPG rework" xfId="30649"/>
    <cellStyle name="Normal 33 3 2 3" xfId="27138"/>
    <cellStyle name="Normal 33 3 2 4" xfId="27135"/>
    <cellStyle name="Normal 33 3 2_LNG &amp; LPG rework" xfId="30648"/>
    <cellStyle name="Normal 33 3 3" xfId="6357"/>
    <cellStyle name="Normal 33 3 3 2" xfId="12535"/>
    <cellStyle name="Normal 33 3 3 2 2" xfId="24922"/>
    <cellStyle name="Normal 33 3 3 3" xfId="18787"/>
    <cellStyle name="Normal 33 3 3_LNG &amp; LPG rework" xfId="30650"/>
    <cellStyle name="Normal 33 3 4" xfId="9282"/>
    <cellStyle name="Normal 33 3 4 2" xfId="21692"/>
    <cellStyle name="Normal 33 3 5" xfId="16557"/>
    <cellStyle name="Normal 33 3 5 2" xfId="27139"/>
    <cellStyle name="Normal 33 3_Iron Ore TSI Prices" xfId="13449"/>
    <cellStyle name="Normal 33 4" xfId="1010"/>
    <cellStyle name="Normal 33 4 2" xfId="3461"/>
    <cellStyle name="Normal 33 4 2 2" xfId="6359"/>
    <cellStyle name="Normal 33 4 2 2 2" xfId="12537"/>
    <cellStyle name="Normal 33 4 2 2 2 2" xfId="24924"/>
    <cellStyle name="Normal 33 4 2 2 3" xfId="18789"/>
    <cellStyle name="Normal 33 4 2 3" xfId="9284"/>
    <cellStyle name="Normal 33 4 2 3 2" xfId="21694"/>
    <cellStyle name="Normal 33 4 2 4" xfId="16559"/>
    <cellStyle name="Normal 33 4 2_LNG &amp; LPG rework" xfId="30651"/>
    <cellStyle name="Normal 33 4 3" xfId="10501"/>
    <cellStyle name="Normal 33 4 3 2" xfId="22902"/>
    <cellStyle name="Normal 33 4 4" xfId="26026"/>
    <cellStyle name="Normal 33 4 5" xfId="27140"/>
    <cellStyle name="Normal 33 4_Iron Ore TSI Prices" xfId="13443"/>
    <cellStyle name="Normal 33 5" xfId="3502"/>
    <cellStyle name="Normal 33 5 2" xfId="6368"/>
    <cellStyle name="Normal 33 5 2 2" xfId="10300"/>
    <cellStyle name="Normal 33 5 2 2 2" xfId="22701"/>
    <cellStyle name="Normal 33 5 2 3" xfId="18798"/>
    <cellStyle name="Normal 33 5 3" xfId="10686"/>
    <cellStyle name="Normal 33 5 3 2" xfId="23087"/>
    <cellStyle name="Normal 33 5 4" xfId="9293"/>
    <cellStyle name="Normal 33 5 4 2" xfId="21703"/>
    <cellStyle name="Normal 33 5 5" xfId="16568"/>
    <cellStyle name="Normal 33 5_LNG &amp; LPG rework" xfId="30652"/>
    <cellStyle name="Normal 33 6" xfId="3446"/>
    <cellStyle name="Normal 33 6 2" xfId="27141"/>
    <cellStyle name="Normal 33 7" xfId="3511"/>
    <cellStyle name="Normal 33 8" xfId="3476"/>
    <cellStyle name="Normal 33 9" xfId="3548"/>
    <cellStyle name="Normal 33_LNG &amp; LPG rework" xfId="30646"/>
    <cellStyle name="Normal 34" xfId="882"/>
    <cellStyle name="Normal 34 10" xfId="25887"/>
    <cellStyle name="Normal 34 2" xfId="904"/>
    <cellStyle name="Normal 34 2 10" xfId="3715"/>
    <cellStyle name="Normal 34 2 10 2" xfId="28415"/>
    <cellStyle name="Normal 34 2 10 3" xfId="27739"/>
    <cellStyle name="Normal 34 2 11" xfId="4373"/>
    <cellStyle name="Normal 34 2 11 2" xfId="10992"/>
    <cellStyle name="Normal 34 2 11 2 2" xfId="23380"/>
    <cellStyle name="Normal 34 2 11 3" xfId="16810"/>
    <cellStyle name="Normal 34 2 12" xfId="7296"/>
    <cellStyle name="Normal 34 2 12 2" xfId="19716"/>
    <cellStyle name="Normal 34 2 13" xfId="14581"/>
    <cellStyle name="Normal 34 2 2" xfId="2595"/>
    <cellStyle name="Normal 34 2 2 2" xfId="5714"/>
    <cellStyle name="Normal 34 2 2 2 2" xfId="10217"/>
    <cellStyle name="Normal 34 2 2 2 2 2" xfId="22618"/>
    <cellStyle name="Normal 34 2 2 2 3" xfId="18146"/>
    <cellStyle name="Normal 34 2 2 2_LNG &amp; LPG rework" xfId="30653"/>
    <cellStyle name="Normal 34 2 2 3" xfId="10503"/>
    <cellStyle name="Normal 34 2 2 3 2" xfId="22904"/>
    <cellStyle name="Normal 34 2 2 4" xfId="8636"/>
    <cellStyle name="Normal 34 2 2 4 2" xfId="21052"/>
    <cellStyle name="Normal 34 2 2 5" xfId="15917"/>
    <cellStyle name="Normal 34 2 2_Iron Ore TSI Prices" xfId="13471"/>
    <cellStyle name="Normal 34 2 3" xfId="2596"/>
    <cellStyle name="Normal 34 2 3 2" xfId="5715"/>
    <cellStyle name="Normal 34 2 3 2 2" xfId="10301"/>
    <cellStyle name="Normal 34 2 3 2 2 2" xfId="22702"/>
    <cellStyle name="Normal 34 2 3 2 3" xfId="18147"/>
    <cellStyle name="Normal 34 2 3 3" xfId="10688"/>
    <cellStyle name="Normal 34 2 3 3 2" xfId="23089"/>
    <cellStyle name="Normal 34 2 3 4" xfId="8637"/>
    <cellStyle name="Normal 34 2 3 4 2" xfId="21053"/>
    <cellStyle name="Normal 34 2 3 5" xfId="15918"/>
    <cellStyle name="Normal 34 2 3_Iron Ore TSI Prices" xfId="13467"/>
    <cellStyle name="Normal 34 2 4" xfId="2597"/>
    <cellStyle name="Normal 34 2 4 2" xfId="5716"/>
    <cellStyle name="Normal 34 2 4 2 2" xfId="12042"/>
    <cellStyle name="Normal 34 2 4 2 2 2" xfId="24430"/>
    <cellStyle name="Normal 34 2 4 2 3" xfId="18148"/>
    <cellStyle name="Normal 34 2 4 3" xfId="8638"/>
    <cellStyle name="Normal 34 2 4 3 2" xfId="21054"/>
    <cellStyle name="Normal 34 2 4 4" xfId="15919"/>
    <cellStyle name="Normal 34 2 5" xfId="2598"/>
    <cellStyle name="Normal 34 2 5 2" xfId="5717"/>
    <cellStyle name="Normal 34 2 5 2 2" xfId="12043"/>
    <cellStyle name="Normal 34 2 5 2 2 2" xfId="24431"/>
    <cellStyle name="Normal 34 2 5 2 3" xfId="18149"/>
    <cellStyle name="Normal 34 2 5 3" xfId="8639"/>
    <cellStyle name="Normal 34 2 5 3 2" xfId="21055"/>
    <cellStyle name="Normal 34 2 5 4" xfId="15920"/>
    <cellStyle name="Normal 34 2 6" xfId="2599"/>
    <cellStyle name="Normal 34 2 6 2" xfId="5718"/>
    <cellStyle name="Normal 34 2 6 2 2" xfId="12044"/>
    <cellStyle name="Normal 34 2 6 2 2 2" xfId="24432"/>
    <cellStyle name="Normal 34 2 6 2 3" xfId="18150"/>
    <cellStyle name="Normal 34 2 6 3" xfId="8640"/>
    <cellStyle name="Normal 34 2 6 3 2" xfId="21056"/>
    <cellStyle name="Normal 34 2 6 4" xfId="15921"/>
    <cellStyle name="Normal 34 2 7" xfId="2600"/>
    <cellStyle name="Normal 34 2 7 2" xfId="5719"/>
    <cellStyle name="Normal 34 2 7 2 2" xfId="12045"/>
    <cellStyle name="Normal 34 2 7 2 2 2" xfId="24433"/>
    <cellStyle name="Normal 34 2 7 2 3" xfId="18151"/>
    <cellStyle name="Normal 34 2 7 3" xfId="8641"/>
    <cellStyle name="Normal 34 2 7 3 2" xfId="21057"/>
    <cellStyle name="Normal 34 2 7 4" xfId="15922"/>
    <cellStyle name="Normal 34 2 8" xfId="2601"/>
    <cellStyle name="Normal 34 2 8 2" xfId="5720"/>
    <cellStyle name="Normal 34 2 8 2 2" xfId="12046"/>
    <cellStyle name="Normal 34 2 8 2 2 2" xfId="24434"/>
    <cellStyle name="Normal 34 2 8 2 3" xfId="18152"/>
    <cellStyle name="Normal 34 2 8 3" xfId="8642"/>
    <cellStyle name="Normal 34 2 8 3 2" xfId="21058"/>
    <cellStyle name="Normal 34 2 8 4" xfId="15923"/>
    <cellStyle name="Normal 34 2 9" xfId="1012"/>
    <cellStyle name="Normal 34 2 9 2" xfId="4280"/>
    <cellStyle name="Normal 34 2 9 2 2" xfId="28699"/>
    <cellStyle name="Normal 34 2 9 2 3" xfId="28023"/>
    <cellStyle name="Normal 34 2 9 3" xfId="28160"/>
    <cellStyle name="Normal 34 2 9 4" xfId="27485"/>
    <cellStyle name="Normal 34 2_Alumina Prices" xfId="2602"/>
    <cellStyle name="Normal 34 3" xfId="2603"/>
    <cellStyle name="Normal 34 3 2" xfId="3562"/>
    <cellStyle name="Normal 34 3 2 2" xfId="6395"/>
    <cellStyle name="Normal 34 3 2 2 2" xfId="12558"/>
    <cellStyle name="Normal 34 3 2 2 2 2" xfId="24945"/>
    <cellStyle name="Normal 34 3 2 2 3" xfId="18825"/>
    <cellStyle name="Normal 34 3 2 2_LNG &amp; LPG rework" xfId="30655"/>
    <cellStyle name="Normal 34 3 2 3" xfId="9321"/>
    <cellStyle name="Normal 34 3 2 3 2" xfId="21730"/>
    <cellStyle name="Normal 34 3 2 4" xfId="13483"/>
    <cellStyle name="Normal 34 3 2 4 2" xfId="28786"/>
    <cellStyle name="Normal 34 3 2 4 3" xfId="28110"/>
    <cellStyle name="Normal 34 3 2 5" xfId="16595"/>
    <cellStyle name="Normal 34 3 2_LNG &amp; LPG rework" xfId="30654"/>
    <cellStyle name="Normal 34 3 3" xfId="3716"/>
    <cellStyle name="Normal 34 3 3 2" xfId="27143"/>
    <cellStyle name="Normal 34 3 3 2 2" xfId="28416"/>
    <cellStyle name="Normal 34 3 3 3" xfId="27142"/>
    <cellStyle name="Normal 34 3 3 4" xfId="27740"/>
    <cellStyle name="Normal 34 3 3_LNG &amp; LPG rework" xfId="30656"/>
    <cellStyle name="Normal 34 3 4" xfId="25915"/>
    <cellStyle name="Normal 34 3 4 2" xfId="27144"/>
    <cellStyle name="Normal 34 3 5" xfId="27145"/>
    <cellStyle name="Normal 34 3_Iron Ore TSI Prices" xfId="13495"/>
    <cellStyle name="Normal 34 4" xfId="2604"/>
    <cellStyle name="Normal 34 4 2" xfId="3551"/>
    <cellStyle name="Normal 34 4 2 2" xfId="6394"/>
    <cellStyle name="Normal 34 4 2 2 2" xfId="12557"/>
    <cellStyle name="Normal 34 4 2 2 2 2" xfId="24944"/>
    <cellStyle name="Normal 34 4 2 2 3" xfId="18824"/>
    <cellStyle name="Normal 34 4 2 3" xfId="9320"/>
    <cellStyle name="Normal 34 4 2 3 2" xfId="21729"/>
    <cellStyle name="Normal 34 4 2 4" xfId="8721"/>
    <cellStyle name="Normal 34 4 2 4 2" xfId="28769"/>
    <cellStyle name="Normal 34 4 2 4 3" xfId="28093"/>
    <cellStyle name="Normal 34 4 2 5" xfId="16594"/>
    <cellStyle name="Normal 34 4 2_LNG &amp; LPG rework" xfId="30657"/>
    <cellStyle name="Normal 34 4 3" xfId="3717"/>
    <cellStyle name="Normal 34 4 3 2" xfId="27146"/>
    <cellStyle name="Normal 34 4 3 2 2" xfId="28417"/>
    <cellStyle name="Normal 34 4 3 3" xfId="27741"/>
    <cellStyle name="Normal 34 4 4" xfId="25913"/>
    <cellStyle name="Normal 34 4_Iron Ore TSI Prices" xfId="13464"/>
    <cellStyle name="Normal 34 5" xfId="1011"/>
    <cellStyle name="Normal 34 5 2" xfId="3585"/>
    <cellStyle name="Normal 34 5 2 2" xfId="6399"/>
    <cellStyle name="Normal 34 5 2 2 2" xfId="12562"/>
    <cellStyle name="Normal 34 5 2 2 2 2" xfId="24949"/>
    <cellStyle name="Normal 34 5 2 2 3" xfId="18829"/>
    <cellStyle name="Normal 34 5 2 3" xfId="9325"/>
    <cellStyle name="Normal 34 5 2 3 2" xfId="21734"/>
    <cellStyle name="Normal 34 5 2 4" xfId="16599"/>
    <cellStyle name="Normal 34 5 3" xfId="4279"/>
    <cellStyle name="Normal 34 5 3 2" xfId="28698"/>
    <cellStyle name="Normal 34 5 3 3" xfId="28022"/>
    <cellStyle name="Normal 34 5 4" xfId="28159"/>
    <cellStyle name="Normal 34 5 5" xfId="27484"/>
    <cellStyle name="Normal 34 5_LNG &amp; LPG rework" xfId="30658"/>
    <cellStyle name="Normal 34 6" xfId="3714"/>
    <cellStyle name="Normal 34 6 2" xfId="27147"/>
    <cellStyle name="Normal 34 6 2 2" xfId="28414"/>
    <cellStyle name="Normal 34 6 3" xfId="27738"/>
    <cellStyle name="Normal 34 7" xfId="4365"/>
    <cellStyle name="Normal 34 7 2" xfId="10985"/>
    <cellStyle name="Normal 34 7 2 2" xfId="23373"/>
    <cellStyle name="Normal 34 7 3" xfId="16803"/>
    <cellStyle name="Normal 34 7 4" xfId="27148"/>
    <cellStyle name="Normal 34 8" xfId="7288"/>
    <cellStyle name="Normal 34 8 2" xfId="19709"/>
    <cellStyle name="Normal 34 9" xfId="14574"/>
    <cellStyle name="Normal 34_Base Metals Prices" xfId="2605"/>
    <cellStyle name="Normal 35" xfId="884"/>
    <cellStyle name="Normal 35 10" xfId="2606"/>
    <cellStyle name="Normal 35 10 2" xfId="5721"/>
    <cellStyle name="Normal 35 10 2 2" xfId="12047"/>
    <cellStyle name="Normal 35 10 2 2 2" xfId="24435"/>
    <cellStyle name="Normal 35 10 2 3" xfId="18153"/>
    <cellStyle name="Normal 35 10 3" xfId="8643"/>
    <cellStyle name="Normal 35 10 3 2" xfId="21059"/>
    <cellStyle name="Normal 35 10 4" xfId="15924"/>
    <cellStyle name="Normal 35 11" xfId="2607"/>
    <cellStyle name="Normal 35 11 2" xfId="5722"/>
    <cellStyle name="Normal 35 11 2 2" xfId="12048"/>
    <cellStyle name="Normal 35 11 2 2 2" xfId="24436"/>
    <cellStyle name="Normal 35 11 2 3" xfId="18154"/>
    <cellStyle name="Normal 35 11 3" xfId="8644"/>
    <cellStyle name="Normal 35 11 3 2" xfId="21060"/>
    <cellStyle name="Normal 35 11 4" xfId="15925"/>
    <cellStyle name="Normal 35 12" xfId="2608"/>
    <cellStyle name="Normal 35 12 2" xfId="5723"/>
    <cellStyle name="Normal 35 12 2 2" xfId="12049"/>
    <cellStyle name="Normal 35 12 2 2 2" xfId="24437"/>
    <cellStyle name="Normal 35 12 2 3" xfId="18155"/>
    <cellStyle name="Normal 35 12 3" xfId="8645"/>
    <cellStyle name="Normal 35 12 3 2" xfId="21061"/>
    <cellStyle name="Normal 35 12 4" xfId="15926"/>
    <cellStyle name="Normal 35 13" xfId="2609"/>
    <cellStyle name="Normal 35 13 2" xfId="5724"/>
    <cellStyle name="Normal 35 13 2 2" xfId="12050"/>
    <cellStyle name="Normal 35 13 2 2 2" xfId="24438"/>
    <cellStyle name="Normal 35 13 2 3" xfId="18156"/>
    <cellStyle name="Normal 35 13 3" xfId="8646"/>
    <cellStyle name="Normal 35 13 3 2" xfId="21062"/>
    <cellStyle name="Normal 35 13 4" xfId="15927"/>
    <cellStyle name="Normal 35 14" xfId="2610"/>
    <cellStyle name="Normal 35 14 2" xfId="5725"/>
    <cellStyle name="Normal 35 14 2 2" xfId="12051"/>
    <cellStyle name="Normal 35 14 2 2 2" xfId="24439"/>
    <cellStyle name="Normal 35 14 2 3" xfId="18157"/>
    <cellStyle name="Normal 35 14 3" xfId="8647"/>
    <cellStyle name="Normal 35 14 3 2" xfId="21063"/>
    <cellStyle name="Normal 35 14 4" xfId="15928"/>
    <cellStyle name="Normal 35 15" xfId="2611"/>
    <cellStyle name="Normal 35 15 2" xfId="5726"/>
    <cellStyle name="Normal 35 15 2 2" xfId="12052"/>
    <cellStyle name="Normal 35 15 2 2 2" xfId="24440"/>
    <cellStyle name="Normal 35 15 2 3" xfId="18158"/>
    <cellStyle name="Normal 35 15 3" xfId="8648"/>
    <cellStyle name="Normal 35 15 3 2" xfId="21064"/>
    <cellStyle name="Normal 35 15 4" xfId="15929"/>
    <cellStyle name="Normal 35 16" xfId="2612"/>
    <cellStyle name="Normal 35 16 2" xfId="5727"/>
    <cellStyle name="Normal 35 16 2 2" xfId="12053"/>
    <cellStyle name="Normal 35 16 2 2 2" xfId="24441"/>
    <cellStyle name="Normal 35 16 2 3" xfId="18159"/>
    <cellStyle name="Normal 35 16 3" xfId="8649"/>
    <cellStyle name="Normal 35 16 3 2" xfId="21065"/>
    <cellStyle name="Normal 35 16 4" xfId="15930"/>
    <cellStyle name="Normal 35 17" xfId="2613"/>
    <cellStyle name="Normal 35 17 2" xfId="5728"/>
    <cellStyle name="Normal 35 17 2 2" xfId="12054"/>
    <cellStyle name="Normal 35 17 2 2 2" xfId="24442"/>
    <cellStyle name="Normal 35 17 2 3" xfId="18160"/>
    <cellStyle name="Normal 35 17 3" xfId="8650"/>
    <cellStyle name="Normal 35 17 3 2" xfId="21066"/>
    <cellStyle name="Normal 35 17 4" xfId="15931"/>
    <cellStyle name="Normal 35 18" xfId="2614"/>
    <cellStyle name="Normal 35 18 2" xfId="5729"/>
    <cellStyle name="Normal 35 18 2 2" xfId="12055"/>
    <cellStyle name="Normal 35 18 2 2 2" xfId="24443"/>
    <cellStyle name="Normal 35 18 2 3" xfId="18161"/>
    <cellStyle name="Normal 35 18 3" xfId="8651"/>
    <cellStyle name="Normal 35 18 3 2" xfId="21067"/>
    <cellStyle name="Normal 35 18 4" xfId="15932"/>
    <cellStyle name="Normal 35 19" xfId="1013"/>
    <cellStyle name="Normal 35 19 2" xfId="4422"/>
    <cellStyle name="Normal 35 19 2 2" xfId="11032"/>
    <cellStyle name="Normal 35 19 2 2 2" xfId="23420"/>
    <cellStyle name="Normal 35 19 2 3" xfId="16859"/>
    <cellStyle name="Normal 35 19 3" xfId="7346"/>
    <cellStyle name="Normal 35 19 3 2" xfId="19765"/>
    <cellStyle name="Normal 35 19 4" xfId="14630"/>
    <cellStyle name="Normal 35 2" xfId="906"/>
    <cellStyle name="Normal 35 2 2" xfId="2616"/>
    <cellStyle name="Normal 35 2 2 2" xfId="27150"/>
    <cellStyle name="Normal 35 2 2 2 2" xfId="27151"/>
    <cellStyle name="Normal 35 2 2 2_LNG &amp; LPG rework" xfId="30660"/>
    <cellStyle name="Normal 35 2 2 3" xfId="27152"/>
    <cellStyle name="Normal 35 2 2 4" xfId="27149"/>
    <cellStyle name="Normal 35 2 2_LNG &amp; LPG rework" xfId="30659"/>
    <cellStyle name="Normal 35 2 3" xfId="2615"/>
    <cellStyle name="Normal 35 2 3 2" xfId="5730"/>
    <cellStyle name="Normal 35 2 3 2 2" xfId="12056"/>
    <cellStyle name="Normal 35 2 3 2 2 2" xfId="24444"/>
    <cellStyle name="Normal 35 2 3 2 3" xfId="18162"/>
    <cellStyle name="Normal 35 2 3 3" xfId="8652"/>
    <cellStyle name="Normal 35 2 3 3 2" xfId="21068"/>
    <cellStyle name="Normal 35 2 3 4" xfId="15933"/>
    <cellStyle name="Normal 35 2 3_LNG &amp; LPG rework" xfId="30661"/>
    <cellStyle name="Normal 35 2 4" xfId="27153"/>
    <cellStyle name="Normal 35 2 5" xfId="27154"/>
    <cellStyle name="Normal 35 2_Alumina Prices" xfId="2617"/>
    <cellStyle name="Normal 35 3" xfId="2618"/>
    <cellStyle name="Normal 35 3 2" xfId="2619"/>
    <cellStyle name="Normal 35 3 2 2" xfId="27156"/>
    <cellStyle name="Normal 35 3 2 2 2" xfId="27157"/>
    <cellStyle name="Normal 35 3 2 2_LNG &amp; LPG rework" xfId="30663"/>
    <cellStyle name="Normal 35 3 2 3" xfId="27158"/>
    <cellStyle name="Normal 35 3 2 4" xfId="27155"/>
    <cellStyle name="Normal 35 3 2_LNG &amp; LPG rework" xfId="30662"/>
    <cellStyle name="Normal 35 3 3" xfId="5731"/>
    <cellStyle name="Normal 35 3 3 2" xfId="12057"/>
    <cellStyle name="Normal 35 3 3 2 2" xfId="24445"/>
    <cellStyle name="Normal 35 3 3 3" xfId="18163"/>
    <cellStyle name="Normal 35 3 3_LNG &amp; LPG rework" xfId="30664"/>
    <cellStyle name="Normal 35 3 4" xfId="8653"/>
    <cellStyle name="Normal 35 3 4 2" xfId="21069"/>
    <cellStyle name="Normal 35 3 5" xfId="15934"/>
    <cellStyle name="Normal 35 3 5 2" xfId="27159"/>
    <cellStyle name="Normal 35 3_Alumina Prices" xfId="2620"/>
    <cellStyle name="Normal 35 4" xfId="2621"/>
    <cellStyle name="Normal 35 4 2" xfId="3509"/>
    <cellStyle name="Normal 35 4 2 2" xfId="6375"/>
    <cellStyle name="Normal 35 4 2 2 2" xfId="10321"/>
    <cellStyle name="Normal 35 4 2 2 2 2" xfId="22722"/>
    <cellStyle name="Normal 35 4 2 2 3" xfId="18805"/>
    <cellStyle name="Normal 35 4 2 3" xfId="10709"/>
    <cellStyle name="Normal 35 4 2 3 2" xfId="23110"/>
    <cellStyle name="Normal 35 4 2 4" xfId="9300"/>
    <cellStyle name="Normal 35 4 2 4 2" xfId="21710"/>
    <cellStyle name="Normal 35 4 2 5" xfId="16575"/>
    <cellStyle name="Normal 35 4 2_LNG &amp; LPG rework" xfId="30666"/>
    <cellStyle name="Normal 35 4 3" xfId="5732"/>
    <cellStyle name="Normal 35 4 3 2" xfId="10229"/>
    <cellStyle name="Normal 35 4 3 2 2" xfId="22630"/>
    <cellStyle name="Normal 35 4 3 3" xfId="18164"/>
    <cellStyle name="Normal 35 4 4" xfId="10523"/>
    <cellStyle name="Normal 35 4 4 2" xfId="22924"/>
    <cellStyle name="Normal 35 4 5" xfId="8654"/>
    <cellStyle name="Normal 35 4 5 2" xfId="21070"/>
    <cellStyle name="Normal 35 4 6" xfId="15935"/>
    <cellStyle name="Normal 35 4_LNG &amp; LPG rework" xfId="30665"/>
    <cellStyle name="Normal 35 5" xfId="2622"/>
    <cellStyle name="Normal 35 5 2" xfId="5733"/>
    <cellStyle name="Normal 35 5 2 2" xfId="12058"/>
    <cellStyle name="Normal 35 5 2 2 2" xfId="24446"/>
    <cellStyle name="Normal 35 5 2 3" xfId="18165"/>
    <cellStyle name="Normal 35 5 3" xfId="8655"/>
    <cellStyle name="Normal 35 5 3 2" xfId="21071"/>
    <cellStyle name="Normal 35 5 4" xfId="15936"/>
    <cellStyle name="Normal 35 5_LNG &amp; LPG rework" xfId="30667"/>
    <cellStyle name="Normal 35 6" xfId="2623"/>
    <cellStyle name="Normal 35 6 2" xfId="5734"/>
    <cellStyle name="Normal 35 6 2 2" xfId="12059"/>
    <cellStyle name="Normal 35 6 2 2 2" xfId="24447"/>
    <cellStyle name="Normal 35 6 2 3" xfId="18166"/>
    <cellStyle name="Normal 35 6 3" xfId="8656"/>
    <cellStyle name="Normal 35 6 3 2" xfId="21072"/>
    <cellStyle name="Normal 35 6 4" xfId="15937"/>
    <cellStyle name="Normal 35 7" xfId="2624"/>
    <cellStyle name="Normal 35 7 2" xfId="3718"/>
    <cellStyle name="Normal 35 7 2 2" xfId="28418"/>
    <cellStyle name="Normal 35 7 2 3" xfId="27742"/>
    <cellStyle name="Normal 35 7 3" xfId="26017"/>
    <cellStyle name="Normal 35 7 4" xfId="28204"/>
    <cellStyle name="Normal 35 7 5" xfId="27529"/>
    <cellStyle name="Normal 35 8" xfId="2625"/>
    <cellStyle name="Normal 35 8 2" xfId="5735"/>
    <cellStyle name="Normal 35 8 2 2" xfId="12060"/>
    <cellStyle name="Normal 35 8 2 2 2" xfId="24448"/>
    <cellStyle name="Normal 35 8 2 3" xfId="18167"/>
    <cellStyle name="Normal 35 8 3" xfId="8657"/>
    <cellStyle name="Normal 35 8 3 2" xfId="21073"/>
    <cellStyle name="Normal 35 8 4" xfId="15938"/>
    <cellStyle name="Normal 35 9" xfId="2626"/>
    <cellStyle name="Normal 35 9 2" xfId="5736"/>
    <cellStyle name="Normal 35 9 2 2" xfId="12061"/>
    <cellStyle name="Normal 35 9 2 2 2" xfId="24449"/>
    <cellStyle name="Normal 35 9 2 3" xfId="18168"/>
    <cellStyle name="Normal 35 9 3" xfId="8658"/>
    <cellStyle name="Normal 35 9 3 2" xfId="21074"/>
    <cellStyle name="Normal 35 9 4" xfId="15939"/>
    <cellStyle name="Normal 35_Alumina Prices" xfId="2627"/>
    <cellStyle name="Normal 36" xfId="885"/>
    <cellStyle name="Normal 36 10" xfId="2628"/>
    <cellStyle name="Normal 36 10 2" xfId="5737"/>
    <cellStyle name="Normal 36 10 2 2" xfId="12062"/>
    <cellStyle name="Normal 36 10 2 2 2" xfId="24450"/>
    <cellStyle name="Normal 36 10 2 3" xfId="18169"/>
    <cellStyle name="Normal 36 10 3" xfId="8659"/>
    <cellStyle name="Normal 36 10 3 2" xfId="21075"/>
    <cellStyle name="Normal 36 10 4" xfId="15940"/>
    <cellStyle name="Normal 36 11" xfId="2629"/>
    <cellStyle name="Normal 36 11 2" xfId="5738"/>
    <cellStyle name="Normal 36 11 2 2" xfId="12063"/>
    <cellStyle name="Normal 36 11 2 2 2" xfId="24451"/>
    <cellStyle name="Normal 36 11 2 3" xfId="18170"/>
    <cellStyle name="Normal 36 11 3" xfId="8660"/>
    <cellStyle name="Normal 36 11 3 2" xfId="21076"/>
    <cellStyle name="Normal 36 11 4" xfId="15941"/>
    <cellStyle name="Normal 36 12" xfId="2630"/>
    <cellStyle name="Normal 36 12 2" xfId="5739"/>
    <cellStyle name="Normal 36 12 2 2" xfId="12064"/>
    <cellStyle name="Normal 36 12 2 2 2" xfId="24452"/>
    <cellStyle name="Normal 36 12 2 3" xfId="18171"/>
    <cellStyle name="Normal 36 12 3" xfId="8661"/>
    <cellStyle name="Normal 36 12 3 2" xfId="21077"/>
    <cellStyle name="Normal 36 12 4" xfId="15942"/>
    <cellStyle name="Normal 36 13" xfId="2631"/>
    <cellStyle name="Normal 36 13 2" xfId="5740"/>
    <cellStyle name="Normal 36 13 2 2" xfId="12065"/>
    <cellStyle name="Normal 36 13 2 2 2" xfId="24453"/>
    <cellStyle name="Normal 36 13 2 3" xfId="18172"/>
    <cellStyle name="Normal 36 13 3" xfId="8662"/>
    <cellStyle name="Normal 36 13 3 2" xfId="21078"/>
    <cellStyle name="Normal 36 13 4" xfId="15943"/>
    <cellStyle name="Normal 36 14" xfId="2632"/>
    <cellStyle name="Normal 36 14 2" xfId="5741"/>
    <cellStyle name="Normal 36 14 2 2" xfId="12066"/>
    <cellStyle name="Normal 36 14 2 2 2" xfId="24454"/>
    <cellStyle name="Normal 36 14 2 3" xfId="18173"/>
    <cellStyle name="Normal 36 14 3" xfId="8663"/>
    <cellStyle name="Normal 36 14 3 2" xfId="21079"/>
    <cellStyle name="Normal 36 14 4" xfId="15944"/>
    <cellStyle name="Normal 36 15" xfId="2633"/>
    <cellStyle name="Normal 36 15 2" xfId="5742"/>
    <cellStyle name="Normal 36 15 2 2" xfId="12067"/>
    <cellStyle name="Normal 36 15 2 2 2" xfId="24455"/>
    <cellStyle name="Normal 36 15 2 3" xfId="18174"/>
    <cellStyle name="Normal 36 15 3" xfId="8664"/>
    <cellStyle name="Normal 36 15 3 2" xfId="21080"/>
    <cellStyle name="Normal 36 15 4" xfId="15945"/>
    <cellStyle name="Normal 36 16" xfId="2634"/>
    <cellStyle name="Normal 36 16 2" xfId="5743"/>
    <cellStyle name="Normal 36 16 2 2" xfId="12068"/>
    <cellStyle name="Normal 36 16 2 2 2" xfId="24456"/>
    <cellStyle name="Normal 36 16 2 3" xfId="18175"/>
    <cellStyle name="Normal 36 16 3" xfId="8665"/>
    <cellStyle name="Normal 36 16 3 2" xfId="21081"/>
    <cellStyle name="Normal 36 16 4" xfId="15946"/>
    <cellStyle name="Normal 36 17" xfId="2635"/>
    <cellStyle name="Normal 36 17 2" xfId="5744"/>
    <cellStyle name="Normal 36 17 2 2" xfId="12069"/>
    <cellStyle name="Normal 36 17 2 2 2" xfId="24457"/>
    <cellStyle name="Normal 36 17 2 3" xfId="18176"/>
    <cellStyle name="Normal 36 17 3" xfId="8666"/>
    <cellStyle name="Normal 36 17 3 2" xfId="21082"/>
    <cellStyle name="Normal 36 17 4" xfId="15947"/>
    <cellStyle name="Normal 36 18" xfId="4367"/>
    <cellStyle name="Normal 36 18 2" xfId="10987"/>
    <cellStyle name="Normal 36 18 2 2" xfId="23375"/>
    <cellStyle name="Normal 36 18 3" xfId="16805"/>
    <cellStyle name="Normal 36 19" xfId="7290"/>
    <cellStyle name="Normal 36 19 2" xfId="19711"/>
    <cellStyle name="Normal 36 2" xfId="907"/>
    <cellStyle name="Normal 36 2 10" xfId="7298"/>
    <cellStyle name="Normal 36 2 10 2" xfId="19718"/>
    <cellStyle name="Normal 36 2 11" xfId="14583"/>
    <cellStyle name="Normal 36 2 2" xfId="2636"/>
    <cellStyle name="Normal 36 2 2 2" xfId="5745"/>
    <cellStyle name="Normal 36 2 2 2 2" xfId="10289"/>
    <cellStyle name="Normal 36 2 2 2 2 2" xfId="22690"/>
    <cellStyle name="Normal 36 2 2 2 3" xfId="18177"/>
    <cellStyle name="Normal 36 2 2 2_LNG &amp; LPG rework" xfId="30668"/>
    <cellStyle name="Normal 36 2 2 3" xfId="10584"/>
    <cellStyle name="Normal 36 2 2 3 2" xfId="22985"/>
    <cellStyle name="Normal 36 2 2 4" xfId="8667"/>
    <cellStyle name="Normal 36 2 2 4 2" xfId="21083"/>
    <cellStyle name="Normal 36 2 2 5" xfId="15948"/>
    <cellStyle name="Normal 36 2 2_Iron Ore TSI Prices" xfId="13466"/>
    <cellStyle name="Normal 36 2 3" xfId="2637"/>
    <cellStyle name="Normal 36 2 3 2" xfId="5746"/>
    <cellStyle name="Normal 36 2 3 2 2" xfId="10380"/>
    <cellStyle name="Normal 36 2 3 2 2 2" xfId="22781"/>
    <cellStyle name="Normal 36 2 3 2 3" xfId="18178"/>
    <cellStyle name="Normal 36 2 3 3" xfId="10771"/>
    <cellStyle name="Normal 36 2 3 3 2" xfId="23172"/>
    <cellStyle name="Normal 36 2 3 4" xfId="8668"/>
    <cellStyle name="Normal 36 2 3 4 2" xfId="21084"/>
    <cellStyle name="Normal 36 2 3 5" xfId="15949"/>
    <cellStyle name="Normal 36 2 3_LNG &amp; LPG rework" xfId="30669"/>
    <cellStyle name="Normal 36 2 4" xfId="2638"/>
    <cellStyle name="Normal 36 2 4 2" xfId="5747"/>
    <cellStyle name="Normal 36 2 4 2 2" xfId="12070"/>
    <cellStyle name="Normal 36 2 4 2 2 2" xfId="24458"/>
    <cellStyle name="Normal 36 2 4 2 3" xfId="18179"/>
    <cellStyle name="Normal 36 2 4 3" xfId="8669"/>
    <cellStyle name="Normal 36 2 4 3 2" xfId="21085"/>
    <cellStyle name="Normal 36 2 4 4" xfId="15950"/>
    <cellStyle name="Normal 36 2 5" xfId="2639"/>
    <cellStyle name="Normal 36 2 5 2" xfId="5748"/>
    <cellStyle name="Normal 36 2 5 2 2" xfId="12071"/>
    <cellStyle name="Normal 36 2 5 2 2 2" xfId="24459"/>
    <cellStyle name="Normal 36 2 5 2 3" xfId="18180"/>
    <cellStyle name="Normal 36 2 5 3" xfId="8670"/>
    <cellStyle name="Normal 36 2 5 3 2" xfId="21086"/>
    <cellStyle name="Normal 36 2 5 4" xfId="15951"/>
    <cellStyle name="Normal 36 2 6" xfId="2640"/>
    <cellStyle name="Normal 36 2 6 2" xfId="5749"/>
    <cellStyle name="Normal 36 2 6 2 2" xfId="12072"/>
    <cellStyle name="Normal 36 2 6 2 2 2" xfId="24460"/>
    <cellStyle name="Normal 36 2 6 2 3" xfId="18181"/>
    <cellStyle name="Normal 36 2 6 3" xfId="8671"/>
    <cellStyle name="Normal 36 2 6 3 2" xfId="21087"/>
    <cellStyle name="Normal 36 2 6 4" xfId="15952"/>
    <cellStyle name="Normal 36 2 7" xfId="2641"/>
    <cellStyle name="Normal 36 2 7 2" xfId="5750"/>
    <cellStyle name="Normal 36 2 7 2 2" xfId="12073"/>
    <cellStyle name="Normal 36 2 7 2 2 2" xfId="24461"/>
    <cellStyle name="Normal 36 2 7 2 3" xfId="18182"/>
    <cellStyle name="Normal 36 2 7 3" xfId="8672"/>
    <cellStyle name="Normal 36 2 7 3 2" xfId="21088"/>
    <cellStyle name="Normal 36 2 7 4" xfId="15953"/>
    <cellStyle name="Normal 36 2 8" xfId="2642"/>
    <cellStyle name="Normal 36 2 8 2" xfId="5751"/>
    <cellStyle name="Normal 36 2 8 2 2" xfId="12074"/>
    <cellStyle name="Normal 36 2 8 2 2 2" xfId="24462"/>
    <cellStyle name="Normal 36 2 8 2 3" xfId="18183"/>
    <cellStyle name="Normal 36 2 8 3" xfId="8673"/>
    <cellStyle name="Normal 36 2 8 3 2" xfId="21089"/>
    <cellStyle name="Normal 36 2 8 4" xfId="15954"/>
    <cellStyle name="Normal 36 2 9" xfId="4375"/>
    <cellStyle name="Normal 36 2 9 2" xfId="10994"/>
    <cellStyle name="Normal 36 2 9 2 2" xfId="23382"/>
    <cellStyle name="Normal 36 2 9 3" xfId="16812"/>
    <cellStyle name="Normal 36 2_Alumina Prices" xfId="2643"/>
    <cellStyle name="Normal 36 20" xfId="14576"/>
    <cellStyle name="Normal 36 3" xfId="2644"/>
    <cellStyle name="Normal 36 3 2" xfId="5752"/>
    <cellStyle name="Normal 36 3 2 2" xfId="10219"/>
    <cellStyle name="Normal 36 3 2 2 2" xfId="22620"/>
    <cellStyle name="Normal 36 3 2 2_LNG &amp; LPG rework" xfId="30671"/>
    <cellStyle name="Normal 36 3 2 3" xfId="18184"/>
    <cellStyle name="Normal 36 3 2_LNG &amp; LPG rework" xfId="30670"/>
    <cellStyle name="Normal 36 3 3" xfId="10505"/>
    <cellStyle name="Normal 36 3 3 2" xfId="22906"/>
    <cellStyle name="Normal 36 3 3_LNG &amp; LPG rework" xfId="30672"/>
    <cellStyle name="Normal 36 3 4" xfId="8674"/>
    <cellStyle name="Normal 36 3 4 2" xfId="21090"/>
    <cellStyle name="Normal 36 3 5" xfId="15955"/>
    <cellStyle name="Normal 36 3_Iron Ore TSI Prices" xfId="13476"/>
    <cellStyle name="Normal 36 4" xfId="2645"/>
    <cellStyle name="Normal 36 4 2" xfId="5753"/>
    <cellStyle name="Normal 36 4 2 2" xfId="10303"/>
    <cellStyle name="Normal 36 4 2 2 2" xfId="22704"/>
    <cellStyle name="Normal 36 4 2 3" xfId="18185"/>
    <cellStyle name="Normal 36 4 2_LNG &amp; LPG rework" xfId="30673"/>
    <cellStyle name="Normal 36 4 3" xfId="10690"/>
    <cellStyle name="Normal 36 4 3 2" xfId="23091"/>
    <cellStyle name="Normal 36 4 4" xfId="8675"/>
    <cellStyle name="Normal 36 4 4 2" xfId="21091"/>
    <cellStyle name="Normal 36 4 5" xfId="15956"/>
    <cellStyle name="Normal 36 4_Iron Ore TSI Prices" xfId="13465"/>
    <cellStyle name="Normal 36 5" xfId="2646"/>
    <cellStyle name="Normal 36 5 2" xfId="5754"/>
    <cellStyle name="Normal 36 5 2 2" xfId="12075"/>
    <cellStyle name="Normal 36 5 2 2 2" xfId="24463"/>
    <cellStyle name="Normal 36 5 2 3" xfId="18186"/>
    <cellStyle name="Normal 36 5 3" xfId="8676"/>
    <cellStyle name="Normal 36 5 3 2" xfId="21092"/>
    <cellStyle name="Normal 36 5 4" xfId="15957"/>
    <cellStyle name="Normal 36 5_LNG &amp; LPG rework" xfId="30674"/>
    <cellStyle name="Normal 36 6" xfId="2647"/>
    <cellStyle name="Normal 36 6 2" xfId="5755"/>
    <cellStyle name="Normal 36 6 2 2" xfId="12076"/>
    <cellStyle name="Normal 36 6 2 2 2" xfId="24464"/>
    <cellStyle name="Normal 36 6 2 3" xfId="18187"/>
    <cellStyle name="Normal 36 6 3" xfId="8677"/>
    <cellStyle name="Normal 36 6 3 2" xfId="21093"/>
    <cellStyle name="Normal 36 6 4" xfId="15958"/>
    <cellStyle name="Normal 36 7" xfId="2648"/>
    <cellStyle name="Normal 36 7 2" xfId="5756"/>
    <cellStyle name="Normal 36 7 2 2" xfId="12077"/>
    <cellStyle name="Normal 36 7 2 2 2" xfId="24465"/>
    <cellStyle name="Normal 36 7 2 3" xfId="18188"/>
    <cellStyle name="Normal 36 7 3" xfId="8678"/>
    <cellStyle name="Normal 36 7 3 2" xfId="21094"/>
    <cellStyle name="Normal 36 7 4" xfId="15959"/>
    <cellStyle name="Normal 36 8" xfId="2649"/>
    <cellStyle name="Normal 36 8 2" xfId="5757"/>
    <cellStyle name="Normal 36 8 2 2" xfId="12078"/>
    <cellStyle name="Normal 36 8 2 2 2" xfId="24466"/>
    <cellStyle name="Normal 36 8 2 3" xfId="18189"/>
    <cellStyle name="Normal 36 8 3" xfId="8679"/>
    <cellStyle name="Normal 36 8 3 2" xfId="21095"/>
    <cellStyle name="Normal 36 8 4" xfId="15960"/>
    <cellStyle name="Normal 36 9" xfId="2650"/>
    <cellStyle name="Normal 36 9 2" xfId="5758"/>
    <cellStyle name="Normal 36 9 2 2" xfId="12079"/>
    <cellStyle name="Normal 36 9 2 2 2" xfId="24467"/>
    <cellStyle name="Normal 36 9 2 3" xfId="18190"/>
    <cellStyle name="Normal 36 9 3" xfId="8680"/>
    <cellStyle name="Normal 36 9 3 2" xfId="21096"/>
    <cellStyle name="Normal 36 9 4" xfId="15961"/>
    <cellStyle name="Normal 36_Alumina Prices" xfId="2651"/>
    <cellStyle name="Normal 37" xfId="888"/>
    <cellStyle name="Normal 37 2" xfId="2652"/>
    <cellStyle name="Normal 37 2 2" xfId="3491"/>
    <cellStyle name="Normal 37 2 2 2" xfId="4305"/>
    <cellStyle name="Normal 37 2 2 2 2" xfId="27164"/>
    <cellStyle name="Normal 37 2 2 2 2 2" xfId="28721"/>
    <cellStyle name="Normal 37 2 2 2 3" xfId="27163"/>
    <cellStyle name="Normal 37 2 2 2 4" xfId="28045"/>
    <cellStyle name="Normal 37 2 2 2_LNG &amp; LPG rework" xfId="30677"/>
    <cellStyle name="Normal 37 2 2 3" xfId="27165"/>
    <cellStyle name="Normal 37 2 2 3 2" xfId="28259"/>
    <cellStyle name="Normal 37 2 2 4" xfId="27162"/>
    <cellStyle name="Normal 37 2 2 5" xfId="27583"/>
    <cellStyle name="Normal 37 2 2_LNG &amp; LPG rework" xfId="30676"/>
    <cellStyle name="Normal 37 2 3" xfId="3939"/>
    <cellStyle name="Normal 37 2 3 2" xfId="27167"/>
    <cellStyle name="Normal 37 2 3 2 2" xfId="28616"/>
    <cellStyle name="Normal 37 2 3 3" xfId="27166"/>
    <cellStyle name="Normal 37 2 3 4" xfId="27940"/>
    <cellStyle name="Normal 37 2 3_LNG &amp; LPG rework" xfId="30678"/>
    <cellStyle name="Normal 37 2 4" xfId="26002"/>
    <cellStyle name="Normal 37 2 4 2" xfId="27168"/>
    <cellStyle name="Normal 37 2 5" xfId="27169"/>
    <cellStyle name="Normal 37 2 6" xfId="27161"/>
    <cellStyle name="Normal 37 2_LNG &amp; LPG rework" xfId="30675"/>
    <cellStyle name="Normal 37 3" xfId="1014"/>
    <cellStyle name="Normal 37 3 2" xfId="27171"/>
    <cellStyle name="Normal 37 3 2 2" xfId="27172"/>
    <cellStyle name="Normal 37 3 2 2 2" xfId="27173"/>
    <cellStyle name="Normal 37 3 2 2_LNG &amp; LPG rework" xfId="30681"/>
    <cellStyle name="Normal 37 3 2 3" xfId="27174"/>
    <cellStyle name="Normal 37 3 2_LNG &amp; LPG rework" xfId="30680"/>
    <cellStyle name="Normal 37 3 3" xfId="27175"/>
    <cellStyle name="Normal 37 3 3 2" xfId="27176"/>
    <cellStyle name="Normal 37 3 3_LNG &amp; LPG rework" xfId="30682"/>
    <cellStyle name="Normal 37 3 4" xfId="27177"/>
    <cellStyle name="Normal 37 3 5" xfId="27170"/>
    <cellStyle name="Normal 37 3_LNG &amp; LPG rework" xfId="30679"/>
    <cellStyle name="Normal 37 4" xfId="3840"/>
    <cellStyle name="Normal 37 4 2" xfId="27179"/>
    <cellStyle name="Normal 37 4 2 2" xfId="27180"/>
    <cellStyle name="Normal 37 4 2 3" xfId="28522"/>
    <cellStyle name="Normal 37 4 2_LNG &amp; LPG rework" xfId="30684"/>
    <cellStyle name="Normal 37 4 3" xfId="27181"/>
    <cellStyle name="Normal 37 4 4" xfId="27178"/>
    <cellStyle name="Normal 37 4 5" xfId="27846"/>
    <cellStyle name="Normal 37 4_LNG &amp; LPG rework" xfId="30683"/>
    <cellStyle name="Normal 37 5" xfId="27182"/>
    <cellStyle name="Normal 37 5 2" xfId="27183"/>
    <cellStyle name="Normal 37 5_LNG &amp; LPG rework" xfId="30685"/>
    <cellStyle name="Normal 37 6" xfId="27184"/>
    <cellStyle name="Normal 37 7" xfId="27185"/>
    <cellStyle name="Normal 37 8" xfId="27160"/>
    <cellStyle name="Normal 37_Historic Nickel Prices" xfId="2653"/>
    <cellStyle name="Normal 38" xfId="909"/>
    <cellStyle name="Normal 38 2" xfId="2654"/>
    <cellStyle name="Normal 38 2 2" xfId="3496"/>
    <cellStyle name="Normal 38 2 3" xfId="3720"/>
    <cellStyle name="Normal 38 2 3 2" xfId="28419"/>
    <cellStyle name="Normal 38 2 3 3" xfId="27743"/>
    <cellStyle name="Normal 38 2 4" xfId="28205"/>
    <cellStyle name="Normal 38 2 5" xfId="27530"/>
    <cellStyle name="Normal 38 3" xfId="1015"/>
    <cellStyle name="Normal 38 3 2" xfId="3928"/>
    <cellStyle name="Normal 38 3 2 2" xfId="28605"/>
    <cellStyle name="Normal 38 3 2 3" xfId="27929"/>
    <cellStyle name="Normal 38 3 3" xfId="25972"/>
    <cellStyle name="Normal 38 4" xfId="3719"/>
    <cellStyle name="Normal 38 4 2" xfId="27187"/>
    <cellStyle name="Normal 38 5" xfId="25888"/>
    <cellStyle name="Normal 38 6" xfId="27186"/>
    <cellStyle name="Normal 38_Base Metals Prices" xfId="2655"/>
    <cellStyle name="Normal 39" xfId="887"/>
    <cellStyle name="Normal 39 2" xfId="2656"/>
    <cellStyle name="Normal 39 2 2" xfId="3521"/>
    <cellStyle name="Normal 39 2 2 2" xfId="6382"/>
    <cellStyle name="Normal 39 2 2 2 2" xfId="10475"/>
    <cellStyle name="Normal 39 2 2 2 2 2" xfId="22876"/>
    <cellStyle name="Normal 39 2 2 2 3" xfId="18812"/>
    <cellStyle name="Normal 39 2 2 2_LNG &amp; LPG rework" xfId="30687"/>
    <cellStyle name="Normal 39 2 2 3" xfId="10868"/>
    <cellStyle name="Normal 39 2 2 3 2" xfId="23269"/>
    <cellStyle name="Normal 39 2 2 4" xfId="9307"/>
    <cellStyle name="Normal 39 2 2 4 2" xfId="21717"/>
    <cellStyle name="Normal 39 2 2 5" xfId="16582"/>
    <cellStyle name="Normal 39 2 2_LNG &amp; LPG rework" xfId="30686"/>
    <cellStyle name="Normal 39 2 3" xfId="3490"/>
    <cellStyle name="Normal 39 2 3 2" xfId="6361"/>
    <cellStyle name="Normal 39 2 3 2 2" xfId="12539"/>
    <cellStyle name="Normal 39 2 3 2 2 2" xfId="24926"/>
    <cellStyle name="Normal 39 2 3 2 3" xfId="18791"/>
    <cellStyle name="Normal 39 2 3 3" xfId="9286"/>
    <cellStyle name="Normal 39 2 3 3 2" xfId="21696"/>
    <cellStyle name="Normal 39 2 3 4" xfId="16561"/>
    <cellStyle name="Normal 39 2 3_LNG &amp; LPG rework" xfId="30688"/>
    <cellStyle name="Normal 39 2 4" xfId="3722"/>
    <cellStyle name="Normal 39 2 4 2" xfId="10679"/>
    <cellStyle name="Normal 39 2 4 2 2" xfId="23080"/>
    <cellStyle name="Normal 39 2 4 3" xfId="28421"/>
    <cellStyle name="Normal 39 2 4 4" xfId="27745"/>
    <cellStyle name="Normal 39 2 5" xfId="26028"/>
    <cellStyle name="Normal 39 2 6" xfId="27188"/>
    <cellStyle name="Normal 39 2 6 2" xfId="28206"/>
    <cellStyle name="Normal 39 2 7" xfId="27531"/>
    <cellStyle name="Normal 39 2_Iron Ore TSI Prices" xfId="13447"/>
    <cellStyle name="Normal 39 3" xfId="1016"/>
    <cellStyle name="Normal 39 3 2" xfId="3929"/>
    <cellStyle name="Normal 39 3 2 2" xfId="27191"/>
    <cellStyle name="Normal 39 3 2 2 2" xfId="27192"/>
    <cellStyle name="Normal 39 3 2 2 3" xfId="28606"/>
    <cellStyle name="Normal 39 3 2 2_LNG &amp; LPG rework" xfId="30691"/>
    <cellStyle name="Normal 39 3 2 3" xfId="27193"/>
    <cellStyle name="Normal 39 3 2 4" xfId="27190"/>
    <cellStyle name="Normal 39 3 2 5" xfId="27930"/>
    <cellStyle name="Normal 39 3 2_LNG &amp; LPG rework" xfId="30690"/>
    <cellStyle name="Normal 39 3 3" xfId="25975"/>
    <cellStyle name="Normal 39 3 3 2" xfId="27195"/>
    <cellStyle name="Normal 39 3 3 3" xfId="27194"/>
    <cellStyle name="Normal 39 3 3_LNG &amp; LPG rework" xfId="30692"/>
    <cellStyle name="Normal 39 3 4" xfId="27196"/>
    <cellStyle name="Normal 39 3 5" xfId="27197"/>
    <cellStyle name="Normal 39 3 6" xfId="27189"/>
    <cellStyle name="Normal 39 3_LNG &amp; LPG rework" xfId="30689"/>
    <cellStyle name="Normal 39 4" xfId="3721"/>
    <cellStyle name="Normal 39 4 2" xfId="27199"/>
    <cellStyle name="Normal 39 4 2 2" xfId="27200"/>
    <cellStyle name="Normal 39 4 2 3" xfId="28420"/>
    <cellStyle name="Normal 39 4 2_LNG &amp; LPG rework" xfId="30694"/>
    <cellStyle name="Normal 39 4 3" xfId="27201"/>
    <cellStyle name="Normal 39 4 4" xfId="27198"/>
    <cellStyle name="Normal 39 4 5" xfId="27744"/>
    <cellStyle name="Normal 39 4_LNG &amp; LPG rework" xfId="30693"/>
    <cellStyle name="Normal 39 5" xfId="4368"/>
    <cellStyle name="Normal 39 5 2" xfId="10988"/>
    <cellStyle name="Normal 39 5 2 2" xfId="23376"/>
    <cellStyle name="Normal 39 5 3" xfId="16806"/>
    <cellStyle name="Normal 39 5_LNG &amp; LPG rework" xfId="30695"/>
    <cellStyle name="Normal 39 6" xfId="7291"/>
    <cellStyle name="Normal 39 6 2" xfId="19712"/>
    <cellStyle name="Normal 39 7" xfId="14577"/>
    <cellStyle name="Normal 39 7 2" xfId="27202"/>
    <cellStyle name="Normal 39 8" xfId="25891"/>
    <cellStyle name="Normal 39_Base Metals Prices" xfId="2657"/>
    <cellStyle name="Normal 4" xfId="29"/>
    <cellStyle name="Normal 4 10" xfId="3888"/>
    <cellStyle name="Normal 4 10 2" xfId="26154"/>
    <cellStyle name="Normal 4 10 3" xfId="27203"/>
    <cellStyle name="Normal 4 10 3 2" xfId="28567"/>
    <cellStyle name="Normal 4 10 4" xfId="27891"/>
    <cellStyle name="Normal 4 11" xfId="843"/>
    <cellStyle name="Normal 4 12" xfId="28137"/>
    <cellStyle name="Normal 4 13" xfId="27463"/>
    <cellStyle name="Normal 4 2" xfId="50"/>
    <cellStyle name="Normal 4 2 2" xfId="2658"/>
    <cellStyle name="Normal 4 2 3" xfId="1018"/>
    <cellStyle name="Normal 4 2 4" xfId="26260"/>
    <cellStyle name="Normal 4 2_Alumina - Quantity and Value" xfId="4016"/>
    <cellStyle name="Normal 4 3" xfId="2659"/>
    <cellStyle name="Normal 4 3 2" xfId="3723"/>
    <cellStyle name="Normal 4 3 2 2" xfId="28422"/>
    <cellStyle name="Normal 4 3 2 3" xfId="27746"/>
    <cellStyle name="Normal 4 3 3" xfId="25926"/>
    <cellStyle name="Normal 4 4" xfId="1017"/>
    <cellStyle name="Normal 4 4 2" xfId="3972"/>
    <cellStyle name="Normal 4 4 2 2" xfId="28646"/>
    <cellStyle name="Normal 4 4 2 3" xfId="27970"/>
    <cellStyle name="Normal 4 5" xfId="3535"/>
    <cellStyle name="Normal 4 5 2" xfId="3944"/>
    <cellStyle name="Normal 4 5 2 2" xfId="28621"/>
    <cellStyle name="Normal 4 5 2 3" xfId="27945"/>
    <cellStyle name="Normal 4 5 3" xfId="26008"/>
    <cellStyle name="Normal 4 6" xfId="3881"/>
    <cellStyle name="Normal 4 6 2" xfId="26114"/>
    <cellStyle name="Normal 4 6 3" xfId="27204"/>
    <cellStyle name="Normal 4 7" xfId="3892"/>
    <cellStyle name="Normal 4 7 2" xfId="26141"/>
    <cellStyle name="Normal 4 7 3" xfId="27205"/>
    <cellStyle name="Normal 4 8" xfId="3890"/>
    <cellStyle name="Normal 4 8 2" xfId="26143"/>
    <cellStyle name="Normal 4 8 3" xfId="27206"/>
    <cellStyle name="Normal 4 9" xfId="3889"/>
    <cellStyle name="Normal 4 9 2" xfId="26142"/>
    <cellStyle name="Normal 4 9 3" xfId="27207"/>
    <cellStyle name="Normal 4 9 3 2" xfId="28568"/>
    <cellStyle name="Normal 4 9 4" xfId="27892"/>
    <cellStyle name="Normal 4_2015  Data" xfId="473"/>
    <cellStyle name="Normal 40" xfId="910"/>
    <cellStyle name="Normal 40 2" xfId="2660"/>
    <cellStyle name="Normal 40 2 2" xfId="3483"/>
    <cellStyle name="Normal 40 2 2 2" xfId="27211"/>
    <cellStyle name="Normal 40 2 2 2 2" xfId="27212"/>
    <cellStyle name="Normal 40 2 2 2_LNG &amp; LPG rework" xfId="30698"/>
    <cellStyle name="Normal 40 2 2 3" xfId="27213"/>
    <cellStyle name="Normal 40 2 2 4" xfId="27210"/>
    <cellStyle name="Normal 40 2 2_LNG &amp; LPG rework" xfId="30697"/>
    <cellStyle name="Normal 40 2 3" xfId="3725"/>
    <cellStyle name="Normal 40 2 3 2" xfId="27215"/>
    <cellStyle name="Normal 40 2 3 2 2" xfId="28424"/>
    <cellStyle name="Normal 40 2 3 3" xfId="27214"/>
    <cellStyle name="Normal 40 2 3 4" xfId="27748"/>
    <cellStyle name="Normal 40 2 3_LNG &amp; LPG rework" xfId="30699"/>
    <cellStyle name="Normal 40 2 4" xfId="27216"/>
    <cellStyle name="Normal 40 2 4 2" xfId="28207"/>
    <cellStyle name="Normal 40 2 5" xfId="27217"/>
    <cellStyle name="Normal 40 2 6" xfId="27209"/>
    <cellStyle name="Normal 40 2 7" xfId="27532"/>
    <cellStyle name="Normal 40 2_LNG &amp; LPG rework" xfId="30696"/>
    <cellStyle name="Normal 40 3" xfId="1019"/>
    <cellStyle name="Normal 40 3 2" xfId="3930"/>
    <cellStyle name="Normal 40 3 2 2" xfId="27220"/>
    <cellStyle name="Normal 40 3 2 2 2" xfId="27221"/>
    <cellStyle name="Normal 40 3 2 2 3" xfId="28607"/>
    <cellStyle name="Normal 40 3 2 2_LNG &amp; LPG rework" xfId="30702"/>
    <cellStyle name="Normal 40 3 2 3" xfId="27222"/>
    <cellStyle name="Normal 40 3 2 4" xfId="27219"/>
    <cellStyle name="Normal 40 3 2 5" xfId="27931"/>
    <cellStyle name="Normal 40 3 2_LNG &amp; LPG rework" xfId="30701"/>
    <cellStyle name="Normal 40 3 3" xfId="25976"/>
    <cellStyle name="Normal 40 3 3 2" xfId="27224"/>
    <cellStyle name="Normal 40 3 3 3" xfId="27223"/>
    <cellStyle name="Normal 40 3 3_LNG &amp; LPG rework" xfId="30703"/>
    <cellStyle name="Normal 40 3 4" xfId="27225"/>
    <cellStyle name="Normal 40 3 5" xfId="27226"/>
    <cellStyle name="Normal 40 3 6" xfId="27218"/>
    <cellStyle name="Normal 40 3_LNG &amp; LPG rework" xfId="30700"/>
    <cellStyle name="Normal 40 4" xfId="3724"/>
    <cellStyle name="Normal 40 4 2" xfId="27228"/>
    <cellStyle name="Normal 40 4 2 2" xfId="27229"/>
    <cellStyle name="Normal 40 4 2 3" xfId="28423"/>
    <cellStyle name="Normal 40 4 2_LNG &amp; LPG rework" xfId="30705"/>
    <cellStyle name="Normal 40 4 3" xfId="27230"/>
    <cellStyle name="Normal 40 4 4" xfId="27227"/>
    <cellStyle name="Normal 40 4 5" xfId="27747"/>
    <cellStyle name="Normal 40 4_LNG &amp; LPG rework" xfId="30704"/>
    <cellStyle name="Normal 40 5" xfId="25892"/>
    <cellStyle name="Normal 40 5 2" xfId="27232"/>
    <cellStyle name="Normal 40 5 3" xfId="27231"/>
    <cellStyle name="Normal 40 5_LNG &amp; LPG rework" xfId="30706"/>
    <cellStyle name="Normal 40 6" xfId="27233"/>
    <cellStyle name="Normal 40 7" xfId="27234"/>
    <cellStyle name="Normal 40 8" xfId="27208"/>
    <cellStyle name="Normal 40_Base Metals Prices" xfId="2661"/>
    <cellStyle name="Normal 41" xfId="841"/>
    <cellStyle name="Normal 41 2" xfId="2662"/>
    <cellStyle name="Normal 41 2 2" xfId="3726"/>
    <cellStyle name="Normal 41 2 2 2" xfId="27237"/>
    <cellStyle name="Normal 41 2 2 2 2" xfId="27238"/>
    <cellStyle name="Normal 41 2 2 2 3" xfId="28425"/>
    <cellStyle name="Normal 41 2 2 2_LNG &amp; LPG rework" xfId="30709"/>
    <cellStyle name="Normal 41 2 2 3" xfId="27239"/>
    <cellStyle name="Normal 41 2 2 4" xfId="27236"/>
    <cellStyle name="Normal 41 2 2 5" xfId="27749"/>
    <cellStyle name="Normal 41 2 2_LNG &amp; LPG rework" xfId="30708"/>
    <cellStyle name="Normal 41 2 3" xfId="25977"/>
    <cellStyle name="Normal 41 2 3 2" xfId="27241"/>
    <cellStyle name="Normal 41 2 3 3" xfId="27240"/>
    <cellStyle name="Normal 41 2 3_LNG &amp; LPG rework" xfId="30710"/>
    <cellStyle name="Normal 41 2 4" xfId="27242"/>
    <cellStyle name="Normal 41 2 5" xfId="27243"/>
    <cellStyle name="Normal 41 2 6" xfId="27235"/>
    <cellStyle name="Normal 41 2_LNG &amp; LPG rework" xfId="30707"/>
    <cellStyle name="Normal 41 3" xfId="1020"/>
    <cellStyle name="Normal 41 3 2" xfId="4281"/>
    <cellStyle name="Normal 41 3 2 2" xfId="27246"/>
    <cellStyle name="Normal 41 3 2 2 2" xfId="27247"/>
    <cellStyle name="Normal 41 3 2 2 3" xfId="28700"/>
    <cellStyle name="Normal 41 3 2 2_LNG &amp; LPG rework" xfId="30713"/>
    <cellStyle name="Normal 41 3 2 3" xfId="27248"/>
    <cellStyle name="Normal 41 3 2 4" xfId="27245"/>
    <cellStyle name="Normal 41 3 2 5" xfId="28024"/>
    <cellStyle name="Normal 41 3 2_LNG &amp; LPG rework" xfId="30712"/>
    <cellStyle name="Normal 41 3 3" xfId="27249"/>
    <cellStyle name="Normal 41 3 3 2" xfId="27250"/>
    <cellStyle name="Normal 41 3 3 3" xfId="28161"/>
    <cellStyle name="Normal 41 3 3_LNG &amp; LPG rework" xfId="30714"/>
    <cellStyle name="Normal 41 3 4" xfId="27251"/>
    <cellStyle name="Normal 41 3 5" xfId="27244"/>
    <cellStyle name="Normal 41 3 6" xfId="27486"/>
    <cellStyle name="Normal 41 3_LNG &amp; LPG rework" xfId="30711"/>
    <cellStyle name="Normal 41 4" xfId="3589"/>
    <cellStyle name="Normal 41 4 2" xfId="6401"/>
    <cellStyle name="Normal 41 4 2 2" xfId="12564"/>
    <cellStyle name="Normal 41 4 2 2 2" xfId="24951"/>
    <cellStyle name="Normal 41 4 2 3" xfId="18831"/>
    <cellStyle name="Normal 41 4 2_LNG &amp; LPG rework" xfId="30716"/>
    <cellStyle name="Normal 41 4 3" xfId="9327"/>
    <cellStyle name="Normal 41 4 3 2" xfId="21736"/>
    <cellStyle name="Normal 41 4 4" xfId="16601"/>
    <cellStyle name="Normal 41 4_LNG &amp; LPG rework" xfId="30715"/>
    <cellStyle name="Normal 41 5" xfId="25893"/>
    <cellStyle name="Normal 41 5 2" xfId="27253"/>
    <cellStyle name="Normal 41 5 3" xfId="27252"/>
    <cellStyle name="Normal 41 5_LNG &amp; LPG rework" xfId="30717"/>
    <cellStyle name="Normal 41 6" xfId="27254"/>
    <cellStyle name="Normal 41 7" xfId="27255"/>
    <cellStyle name="Normal 41_Base Metals Prices" xfId="2663"/>
    <cellStyle name="Normal 42" xfId="1021"/>
    <cellStyle name="Normal 42 2" xfId="2664"/>
    <cellStyle name="Normal 42 2 2" xfId="3728"/>
    <cellStyle name="Normal 42 2 2 2" xfId="27259"/>
    <cellStyle name="Normal 42 2 2 2 2" xfId="27260"/>
    <cellStyle name="Normal 42 2 2 2 3" xfId="28427"/>
    <cellStyle name="Normal 42 2 2 2_LNG &amp; LPG rework" xfId="30720"/>
    <cellStyle name="Normal 42 2 2 3" xfId="27261"/>
    <cellStyle name="Normal 42 2 2 4" xfId="27258"/>
    <cellStyle name="Normal 42 2 2 5" xfId="27751"/>
    <cellStyle name="Normal 42 2 2_LNG &amp; LPG rework" xfId="30719"/>
    <cellStyle name="Normal 42 2 3" xfId="25978"/>
    <cellStyle name="Normal 42 2 3 2" xfId="27263"/>
    <cellStyle name="Normal 42 2 3 3" xfId="27262"/>
    <cellStyle name="Normal 42 2 3_LNG &amp; LPG rework" xfId="30721"/>
    <cellStyle name="Normal 42 2 4" xfId="27264"/>
    <cellStyle name="Normal 42 2 5" xfId="27265"/>
    <cellStyle name="Normal 42 2 6" xfId="27257"/>
    <cellStyle name="Normal 42 2_LNG &amp; LPG rework" xfId="30718"/>
    <cellStyle name="Normal 42 3" xfId="3590"/>
    <cellStyle name="Normal 42 3 2" xfId="4333"/>
    <cellStyle name="Normal 42 3 2 2" xfId="27268"/>
    <cellStyle name="Normal 42 3 2 2 2" xfId="27269"/>
    <cellStyle name="Normal 42 3 2 2_LNG &amp; LPG rework" xfId="30724"/>
    <cellStyle name="Normal 42 3 2 3" xfId="27270"/>
    <cellStyle name="Normal 42 3 2 4" xfId="27267"/>
    <cellStyle name="Normal 42 3 2_LNG &amp; LPG rework" xfId="30723"/>
    <cellStyle name="Normal 42 3 3" xfId="27271"/>
    <cellStyle name="Normal 42 3 3 2" xfId="27272"/>
    <cellStyle name="Normal 42 3 3_LNG &amp; LPG rework" xfId="30725"/>
    <cellStyle name="Normal 42 3 4" xfId="27273"/>
    <cellStyle name="Normal 42 3 5" xfId="27266"/>
    <cellStyle name="Normal 42 3_LNG &amp; LPG rework" xfId="30722"/>
    <cellStyle name="Normal 42 4" xfId="3727"/>
    <cellStyle name="Normal 42 4 2" xfId="27275"/>
    <cellStyle name="Normal 42 4 2 2" xfId="27276"/>
    <cellStyle name="Normal 42 4 2 3" xfId="28426"/>
    <cellStyle name="Normal 42 4 2_LNG &amp; LPG rework" xfId="30727"/>
    <cellStyle name="Normal 42 4 3" xfId="27277"/>
    <cellStyle name="Normal 42 4 4" xfId="27274"/>
    <cellStyle name="Normal 42 4 5" xfId="27750"/>
    <cellStyle name="Normal 42 4_LNG &amp; LPG rework" xfId="30726"/>
    <cellStyle name="Normal 42 5" xfId="25894"/>
    <cellStyle name="Normal 42 5 2" xfId="27279"/>
    <cellStyle name="Normal 42 5 3" xfId="27278"/>
    <cellStyle name="Normal 42 5_LNG &amp; LPG rework" xfId="30728"/>
    <cellStyle name="Normal 42 6" xfId="27280"/>
    <cellStyle name="Normal 42 7" xfId="27281"/>
    <cellStyle name="Normal 42 8" xfId="27256"/>
    <cellStyle name="Normal 42_Base Metals Prices" xfId="2665"/>
    <cellStyle name="Normal 43" xfId="1022"/>
    <cellStyle name="Normal 43 2" xfId="2666"/>
    <cellStyle name="Normal 43 2 2" xfId="3730"/>
    <cellStyle name="Normal 43 2 2 2" xfId="27285"/>
    <cellStyle name="Normal 43 2 2 2 2" xfId="27286"/>
    <cellStyle name="Normal 43 2 2 2 3" xfId="28429"/>
    <cellStyle name="Normal 43 2 2 2_LNG &amp; LPG rework" xfId="30731"/>
    <cellStyle name="Normal 43 2 2 3" xfId="27287"/>
    <cellStyle name="Normal 43 2 2 4" xfId="27284"/>
    <cellStyle name="Normal 43 2 2 5" xfId="27753"/>
    <cellStyle name="Normal 43 2 2_LNG &amp; LPG rework" xfId="30730"/>
    <cellStyle name="Normal 43 2 3" xfId="25974"/>
    <cellStyle name="Normal 43 2 3 2" xfId="27289"/>
    <cellStyle name="Normal 43 2 3 3" xfId="27288"/>
    <cellStyle name="Normal 43 2 3_LNG &amp; LPG rework" xfId="30732"/>
    <cellStyle name="Normal 43 2 4" xfId="27290"/>
    <cellStyle name="Normal 43 2 5" xfId="27291"/>
    <cellStyle name="Normal 43 2 6" xfId="27283"/>
    <cellStyle name="Normal 43 2_LNG &amp; LPG rework" xfId="30729"/>
    <cellStyle name="Normal 43 3" xfId="3729"/>
    <cellStyle name="Normal 43 3 2" xfId="27293"/>
    <cellStyle name="Normal 43 3 2 2" xfId="27294"/>
    <cellStyle name="Normal 43 3 2 2 2" xfId="27295"/>
    <cellStyle name="Normal 43 3 2 2_LNG &amp; LPG rework" xfId="30735"/>
    <cellStyle name="Normal 43 3 2 3" xfId="27296"/>
    <cellStyle name="Normal 43 3 2 4" xfId="28428"/>
    <cellStyle name="Normal 43 3 2_LNG &amp; LPG rework" xfId="30734"/>
    <cellStyle name="Normal 43 3 3" xfId="27297"/>
    <cellStyle name="Normal 43 3 3 2" xfId="27298"/>
    <cellStyle name="Normal 43 3 3_LNG &amp; LPG rework" xfId="30736"/>
    <cellStyle name="Normal 43 3 4" xfId="27299"/>
    <cellStyle name="Normal 43 3 5" xfId="27292"/>
    <cellStyle name="Normal 43 3 6" xfId="27752"/>
    <cellStyle name="Normal 43 3_LNG &amp; LPG rework" xfId="30733"/>
    <cellStyle name="Normal 43 4" xfId="25890"/>
    <cellStyle name="Normal 43 4 2" xfId="27301"/>
    <cellStyle name="Normal 43 4 2 2" xfId="27302"/>
    <cellStyle name="Normal 43 4 2_LNG &amp; LPG rework" xfId="30738"/>
    <cellStyle name="Normal 43 4 3" xfId="27303"/>
    <cellStyle name="Normal 43 4 4" xfId="27300"/>
    <cellStyle name="Normal 43 4_LNG &amp; LPG rework" xfId="30737"/>
    <cellStyle name="Normal 43 5" xfId="27304"/>
    <cellStyle name="Normal 43 5 2" xfId="27305"/>
    <cellStyle name="Normal 43 5_LNG &amp; LPG rework" xfId="30739"/>
    <cellStyle name="Normal 43 6" xfId="27306"/>
    <cellStyle name="Normal 43 7" xfId="27307"/>
    <cellStyle name="Normal 43 8" xfId="27282"/>
    <cellStyle name="Normal 43_Base Metals Prices" xfId="2667"/>
    <cellStyle name="Normal 44" xfId="1023"/>
    <cellStyle name="Normal 44 2" xfId="2668"/>
    <cellStyle name="Normal 44 2 2" xfId="3732"/>
    <cellStyle name="Normal 44 2 2 2" xfId="27311"/>
    <cellStyle name="Normal 44 2 2 2 2" xfId="27312"/>
    <cellStyle name="Normal 44 2 2 2 3" xfId="28431"/>
    <cellStyle name="Normal 44 2 2 2_LNG &amp; LPG rework" xfId="30742"/>
    <cellStyle name="Normal 44 2 2 3" xfId="27313"/>
    <cellStyle name="Normal 44 2 2 4" xfId="27310"/>
    <cellStyle name="Normal 44 2 2 5" xfId="27755"/>
    <cellStyle name="Normal 44 2 2_LNG &amp; LPG rework" xfId="30741"/>
    <cellStyle name="Normal 44 2 3" xfId="25979"/>
    <cellStyle name="Normal 44 2 3 2" xfId="27315"/>
    <cellStyle name="Normal 44 2 3 3" xfId="27314"/>
    <cellStyle name="Normal 44 2 3_LNG &amp; LPG rework" xfId="30743"/>
    <cellStyle name="Normal 44 2 4" xfId="27316"/>
    <cellStyle name="Normal 44 2 5" xfId="27317"/>
    <cellStyle name="Normal 44 2 6" xfId="27309"/>
    <cellStyle name="Normal 44 2_LNG &amp; LPG rework" xfId="30740"/>
    <cellStyle name="Normal 44 3" xfId="3731"/>
    <cellStyle name="Normal 44 3 2" xfId="27319"/>
    <cellStyle name="Normal 44 3 2 2" xfId="27320"/>
    <cellStyle name="Normal 44 3 2 2 2" xfId="27321"/>
    <cellStyle name="Normal 44 3 2 2_LNG &amp; LPG rework" xfId="30746"/>
    <cellStyle name="Normal 44 3 2 3" xfId="27322"/>
    <cellStyle name="Normal 44 3 2 4" xfId="28430"/>
    <cellStyle name="Normal 44 3 2_LNG &amp; LPG rework" xfId="30745"/>
    <cellStyle name="Normal 44 3 3" xfId="27323"/>
    <cellStyle name="Normal 44 3 3 2" xfId="27324"/>
    <cellStyle name="Normal 44 3 3_LNG &amp; LPG rework" xfId="30747"/>
    <cellStyle name="Normal 44 3 4" xfId="27325"/>
    <cellStyle name="Normal 44 3 5" xfId="27318"/>
    <cellStyle name="Normal 44 3 6" xfId="27754"/>
    <cellStyle name="Normal 44 3_LNG &amp; LPG rework" xfId="30744"/>
    <cellStyle name="Normal 44 4" xfId="25895"/>
    <cellStyle name="Normal 44 4 2" xfId="27327"/>
    <cellStyle name="Normal 44 4 2 2" xfId="27328"/>
    <cellStyle name="Normal 44 4 2_LNG &amp; LPG rework" xfId="30749"/>
    <cellStyle name="Normal 44 4 3" xfId="27329"/>
    <cellStyle name="Normal 44 4 4" xfId="27326"/>
    <cellStyle name="Normal 44 4_LNG &amp; LPG rework" xfId="30748"/>
    <cellStyle name="Normal 44 5" xfId="27330"/>
    <cellStyle name="Normal 44 5 2" xfId="27331"/>
    <cellStyle name="Normal 44 5_LNG &amp; LPG rework" xfId="30750"/>
    <cellStyle name="Normal 44 6" xfId="27332"/>
    <cellStyle name="Normal 44 7" xfId="27333"/>
    <cellStyle name="Normal 44 8" xfId="27308"/>
    <cellStyle name="Normal 44_Historic Nickel Prices" xfId="2669"/>
    <cellStyle name="Normal 45" xfId="1024"/>
    <cellStyle name="Normal 45 2" xfId="2670"/>
    <cellStyle name="Normal 45 2 2" xfId="3734"/>
    <cellStyle name="Normal 45 2 2 2" xfId="27337"/>
    <cellStyle name="Normal 45 2 2 2 2" xfId="27338"/>
    <cellStyle name="Normal 45 2 2 2 3" xfId="28433"/>
    <cellStyle name="Normal 45 2 2 2_LNG &amp; LPG rework" xfId="30753"/>
    <cellStyle name="Normal 45 2 2 3" xfId="27339"/>
    <cellStyle name="Normal 45 2 2 4" xfId="27336"/>
    <cellStyle name="Normal 45 2 2 5" xfId="27757"/>
    <cellStyle name="Normal 45 2 2_LNG &amp; LPG rework" xfId="30752"/>
    <cellStyle name="Normal 45 2 3" xfId="25980"/>
    <cellStyle name="Normal 45 2 3 2" xfId="27341"/>
    <cellStyle name="Normal 45 2 3 3" xfId="27340"/>
    <cellStyle name="Normal 45 2 3_LNG &amp; LPG rework" xfId="30754"/>
    <cellStyle name="Normal 45 2 4" xfId="27342"/>
    <cellStyle name="Normal 45 2 5" xfId="27343"/>
    <cellStyle name="Normal 45 2 6" xfId="27335"/>
    <cellStyle name="Normal 45 2_LNG &amp; LPG rework" xfId="30751"/>
    <cellStyle name="Normal 45 3" xfId="3733"/>
    <cellStyle name="Normal 45 3 2" xfId="27345"/>
    <cellStyle name="Normal 45 3 2 2" xfId="27346"/>
    <cellStyle name="Normal 45 3 2 2 2" xfId="27347"/>
    <cellStyle name="Normal 45 3 2 2_LNG &amp; LPG rework" xfId="30757"/>
    <cellStyle name="Normal 45 3 2 3" xfId="27348"/>
    <cellStyle name="Normal 45 3 2 4" xfId="28432"/>
    <cellStyle name="Normal 45 3 2_LNG &amp; LPG rework" xfId="30756"/>
    <cellStyle name="Normal 45 3 3" xfId="27349"/>
    <cellStyle name="Normal 45 3 3 2" xfId="27350"/>
    <cellStyle name="Normal 45 3 3_LNG &amp; LPG rework" xfId="30758"/>
    <cellStyle name="Normal 45 3 4" xfId="27351"/>
    <cellStyle name="Normal 45 3 5" xfId="27344"/>
    <cellStyle name="Normal 45 3 6" xfId="27756"/>
    <cellStyle name="Normal 45 3_LNG &amp; LPG rework" xfId="30755"/>
    <cellStyle name="Normal 45 4" xfId="25896"/>
    <cellStyle name="Normal 45 4 2" xfId="27353"/>
    <cellStyle name="Normal 45 4 2 2" xfId="27354"/>
    <cellStyle name="Normal 45 4 2_LNG &amp; LPG rework" xfId="30760"/>
    <cellStyle name="Normal 45 4 3" xfId="27355"/>
    <cellStyle name="Normal 45 4 4" xfId="27352"/>
    <cellStyle name="Normal 45 4_LNG &amp; LPG rework" xfId="30759"/>
    <cellStyle name="Normal 45 5" xfId="27356"/>
    <cellStyle name="Normal 45 5 2" xfId="27357"/>
    <cellStyle name="Normal 45 5_LNG &amp; LPG rework" xfId="30761"/>
    <cellStyle name="Normal 45 6" xfId="27358"/>
    <cellStyle name="Normal 45 7" xfId="27359"/>
    <cellStyle name="Normal 45 8" xfId="27334"/>
    <cellStyle name="Normal 45_Historic Nickel Prices" xfId="2671"/>
    <cellStyle name="Normal 46" xfId="1025"/>
    <cellStyle name="Normal 46 10" xfId="2672"/>
    <cellStyle name="Normal 46 10 2" xfId="5760"/>
    <cellStyle name="Normal 46 10 2 2" xfId="12081"/>
    <cellStyle name="Normal 46 10 2 2 2" xfId="24469"/>
    <cellStyle name="Normal 46 10 2 3" xfId="18192"/>
    <cellStyle name="Normal 46 10 3" xfId="8681"/>
    <cellStyle name="Normal 46 10 3 2" xfId="21097"/>
    <cellStyle name="Normal 46 10 4" xfId="15962"/>
    <cellStyle name="Normal 46 11" xfId="2673"/>
    <cellStyle name="Normal 46 11 2" xfId="5761"/>
    <cellStyle name="Normal 46 11 2 2" xfId="12082"/>
    <cellStyle name="Normal 46 11 2 2 2" xfId="24470"/>
    <cellStyle name="Normal 46 11 2 3" xfId="18193"/>
    <cellStyle name="Normal 46 11 3" xfId="8682"/>
    <cellStyle name="Normal 46 11 3 2" xfId="21098"/>
    <cellStyle name="Normal 46 11 4" xfId="15963"/>
    <cellStyle name="Normal 46 12" xfId="2674"/>
    <cellStyle name="Normal 46 12 2" xfId="5762"/>
    <cellStyle name="Normal 46 12 2 2" xfId="12083"/>
    <cellStyle name="Normal 46 12 2 2 2" xfId="24471"/>
    <cellStyle name="Normal 46 12 2 3" xfId="18194"/>
    <cellStyle name="Normal 46 12 3" xfId="8683"/>
    <cellStyle name="Normal 46 12 3 2" xfId="21099"/>
    <cellStyle name="Normal 46 12 4" xfId="15964"/>
    <cellStyle name="Normal 46 13" xfId="2675"/>
    <cellStyle name="Normal 46 13 2" xfId="5763"/>
    <cellStyle name="Normal 46 13 2 2" xfId="12084"/>
    <cellStyle name="Normal 46 13 2 2 2" xfId="24472"/>
    <cellStyle name="Normal 46 13 2 3" xfId="18195"/>
    <cellStyle name="Normal 46 13 3" xfId="8684"/>
    <cellStyle name="Normal 46 13 3 2" xfId="21100"/>
    <cellStyle name="Normal 46 13 4" xfId="15965"/>
    <cellStyle name="Normal 46 14" xfId="2676"/>
    <cellStyle name="Normal 46 14 2" xfId="5764"/>
    <cellStyle name="Normal 46 14 2 2" xfId="12085"/>
    <cellStyle name="Normal 46 14 2 2 2" xfId="24473"/>
    <cellStyle name="Normal 46 14 2 3" xfId="18196"/>
    <cellStyle name="Normal 46 14 3" xfId="8685"/>
    <cellStyle name="Normal 46 14 3 2" xfId="21101"/>
    <cellStyle name="Normal 46 14 4" xfId="15966"/>
    <cellStyle name="Normal 46 15" xfId="2677"/>
    <cellStyle name="Normal 46 15 2" xfId="5765"/>
    <cellStyle name="Normal 46 15 2 2" xfId="12086"/>
    <cellStyle name="Normal 46 15 2 2 2" xfId="24474"/>
    <cellStyle name="Normal 46 15 2 3" xfId="18197"/>
    <cellStyle name="Normal 46 15 3" xfId="8686"/>
    <cellStyle name="Normal 46 15 3 2" xfId="21102"/>
    <cellStyle name="Normal 46 15 4" xfId="15967"/>
    <cellStyle name="Normal 46 16" xfId="3735"/>
    <cellStyle name="Normal 46 16 2" xfId="28434"/>
    <cellStyle name="Normal 46 16 3" xfId="27758"/>
    <cellStyle name="Normal 46 17" xfId="27360"/>
    <cellStyle name="Normal 46 17 2" xfId="28162"/>
    <cellStyle name="Normal 46 18" xfId="27487"/>
    <cellStyle name="Normal 46 2" xfId="2678"/>
    <cellStyle name="Normal 46 2 2" xfId="5766"/>
    <cellStyle name="Normal 46 2 2 2" xfId="10239"/>
    <cellStyle name="Normal 46 2 2 2 2" xfId="22640"/>
    <cellStyle name="Normal 46 2 2 3" xfId="18198"/>
    <cellStyle name="Normal 46 2 3" xfId="10534"/>
    <cellStyle name="Normal 46 2 3 2" xfId="22935"/>
    <cellStyle name="Normal 46 2 4" xfId="8687"/>
    <cellStyle name="Normal 46 2 4 2" xfId="21103"/>
    <cellStyle name="Normal 46 2 5" xfId="15968"/>
    <cellStyle name="Normal 46 2_LNG &amp; LPG rework" xfId="30762"/>
    <cellStyle name="Normal 46 3" xfId="2679"/>
    <cellStyle name="Normal 46 3 2" xfId="5767"/>
    <cellStyle name="Normal 46 3 2 2" xfId="10331"/>
    <cellStyle name="Normal 46 3 2 2 2" xfId="22732"/>
    <cellStyle name="Normal 46 3 2 3" xfId="18199"/>
    <cellStyle name="Normal 46 3 3" xfId="10721"/>
    <cellStyle name="Normal 46 3 3 2" xfId="23122"/>
    <cellStyle name="Normal 46 3 4" xfId="8688"/>
    <cellStyle name="Normal 46 3 4 2" xfId="21104"/>
    <cellStyle name="Normal 46 3 5" xfId="15969"/>
    <cellStyle name="Normal 46 3_LNG &amp; LPG rework" xfId="30763"/>
    <cellStyle name="Normal 46 4" xfId="2680"/>
    <cellStyle name="Normal 46 4 2" xfId="5768"/>
    <cellStyle name="Normal 46 4 2 2" xfId="12087"/>
    <cellStyle name="Normal 46 4 2 2 2" xfId="24475"/>
    <cellStyle name="Normal 46 4 2 3" xfId="18200"/>
    <cellStyle name="Normal 46 4 3" xfId="8689"/>
    <cellStyle name="Normal 46 4 3 2" xfId="21105"/>
    <cellStyle name="Normal 46 4 4" xfId="15970"/>
    <cellStyle name="Normal 46 5" xfId="2681"/>
    <cellStyle name="Normal 46 5 2" xfId="5769"/>
    <cellStyle name="Normal 46 5 2 2" xfId="12088"/>
    <cellStyle name="Normal 46 5 2 2 2" xfId="24476"/>
    <cellStyle name="Normal 46 5 2 3" xfId="18201"/>
    <cellStyle name="Normal 46 5 3" xfId="8690"/>
    <cellStyle name="Normal 46 5 3 2" xfId="21106"/>
    <cellStyle name="Normal 46 5 4" xfId="15971"/>
    <cellStyle name="Normal 46 6" xfId="2682"/>
    <cellStyle name="Normal 46 6 2" xfId="5770"/>
    <cellStyle name="Normal 46 6 2 2" xfId="12089"/>
    <cellStyle name="Normal 46 6 2 2 2" xfId="24477"/>
    <cellStyle name="Normal 46 6 2 3" xfId="18202"/>
    <cellStyle name="Normal 46 6 3" xfId="8691"/>
    <cellStyle name="Normal 46 6 3 2" xfId="21107"/>
    <cellStyle name="Normal 46 6 4" xfId="15972"/>
    <cellStyle name="Normal 46 7" xfId="2683"/>
    <cellStyle name="Normal 46 7 2" xfId="5771"/>
    <cellStyle name="Normal 46 7 2 2" xfId="12090"/>
    <cellStyle name="Normal 46 7 2 2 2" xfId="24478"/>
    <cellStyle name="Normal 46 7 2 3" xfId="18203"/>
    <cellStyle name="Normal 46 7 3" xfId="8692"/>
    <cellStyle name="Normal 46 7 3 2" xfId="21108"/>
    <cellStyle name="Normal 46 7 4" xfId="15973"/>
    <cellStyle name="Normal 46 8" xfId="2684"/>
    <cellStyle name="Normal 46 8 2" xfId="5772"/>
    <cellStyle name="Normal 46 8 2 2" xfId="12091"/>
    <cellStyle name="Normal 46 8 2 2 2" xfId="24479"/>
    <cellStyle name="Normal 46 8 2 3" xfId="18204"/>
    <cellStyle name="Normal 46 8 3" xfId="8693"/>
    <cellStyle name="Normal 46 8 3 2" xfId="21109"/>
    <cellStyle name="Normal 46 8 4" xfId="15974"/>
    <cellStyle name="Normal 46 9" xfId="2685"/>
    <cellStyle name="Normal 46 9 2" xfId="5773"/>
    <cellStyle name="Normal 46 9 2 2" xfId="12092"/>
    <cellStyle name="Normal 46 9 2 2 2" xfId="24480"/>
    <cellStyle name="Normal 46 9 2 3" xfId="18205"/>
    <cellStyle name="Normal 46 9 3" xfId="8694"/>
    <cellStyle name="Normal 46 9 3 2" xfId="21110"/>
    <cellStyle name="Normal 46 9 4" xfId="15975"/>
    <cellStyle name="Normal 46_Alumina Prices" xfId="2686"/>
    <cellStyle name="Normal 47" xfId="1026"/>
    <cellStyle name="Normal 47 10" xfId="2687"/>
    <cellStyle name="Normal 47 10 2" xfId="5774"/>
    <cellStyle name="Normal 47 10 2 2" xfId="12093"/>
    <cellStyle name="Normal 47 10 2 2 2" xfId="24481"/>
    <cellStyle name="Normal 47 10 2 3" xfId="18206"/>
    <cellStyle name="Normal 47 10 3" xfId="8695"/>
    <cellStyle name="Normal 47 10 3 2" xfId="21111"/>
    <cellStyle name="Normal 47 10 4" xfId="15976"/>
    <cellStyle name="Normal 47 11" xfId="2688"/>
    <cellStyle name="Normal 47 11 2" xfId="5775"/>
    <cellStyle name="Normal 47 11 2 2" xfId="12094"/>
    <cellStyle name="Normal 47 11 2 2 2" xfId="24482"/>
    <cellStyle name="Normal 47 11 2 3" xfId="18207"/>
    <cellStyle name="Normal 47 11 3" xfId="8696"/>
    <cellStyle name="Normal 47 11 3 2" xfId="21112"/>
    <cellStyle name="Normal 47 11 4" xfId="15977"/>
    <cellStyle name="Normal 47 12" xfId="2689"/>
    <cellStyle name="Normal 47 12 2" xfId="5776"/>
    <cellStyle name="Normal 47 12 2 2" xfId="12095"/>
    <cellStyle name="Normal 47 12 2 2 2" xfId="24483"/>
    <cellStyle name="Normal 47 12 2 3" xfId="18208"/>
    <cellStyle name="Normal 47 12 3" xfId="8697"/>
    <cellStyle name="Normal 47 12 3 2" xfId="21113"/>
    <cellStyle name="Normal 47 12 4" xfId="15978"/>
    <cellStyle name="Normal 47 13" xfId="2690"/>
    <cellStyle name="Normal 47 13 2" xfId="5777"/>
    <cellStyle name="Normal 47 13 2 2" xfId="12096"/>
    <cellStyle name="Normal 47 13 2 2 2" xfId="24484"/>
    <cellStyle name="Normal 47 13 2 3" xfId="18209"/>
    <cellStyle name="Normal 47 13 3" xfId="8698"/>
    <cellStyle name="Normal 47 13 3 2" xfId="21114"/>
    <cellStyle name="Normal 47 13 4" xfId="15979"/>
    <cellStyle name="Normal 47 14" xfId="2691"/>
    <cellStyle name="Normal 47 14 2" xfId="5778"/>
    <cellStyle name="Normal 47 14 2 2" xfId="12097"/>
    <cellStyle name="Normal 47 14 2 2 2" xfId="24485"/>
    <cellStyle name="Normal 47 14 2 3" xfId="18210"/>
    <cellStyle name="Normal 47 14 3" xfId="8699"/>
    <cellStyle name="Normal 47 14 3 2" xfId="21115"/>
    <cellStyle name="Normal 47 14 4" xfId="15980"/>
    <cellStyle name="Normal 47 15" xfId="2692"/>
    <cellStyle name="Normal 47 15 2" xfId="5779"/>
    <cellStyle name="Normal 47 15 2 2" xfId="12098"/>
    <cellStyle name="Normal 47 15 2 2 2" xfId="24486"/>
    <cellStyle name="Normal 47 15 2 3" xfId="18211"/>
    <cellStyle name="Normal 47 15 3" xfId="8700"/>
    <cellStyle name="Normal 47 15 3 2" xfId="21116"/>
    <cellStyle name="Normal 47 15 4" xfId="15981"/>
    <cellStyle name="Normal 47 16" xfId="27361"/>
    <cellStyle name="Normal 47 16 2" xfId="28163"/>
    <cellStyle name="Normal 47 17" xfId="27488"/>
    <cellStyle name="Normal 47 2" xfId="2693"/>
    <cellStyle name="Normal 47 2 2" xfId="5780"/>
    <cellStyle name="Normal 47 2 2 2" xfId="10240"/>
    <cellStyle name="Normal 47 2 2 2 2" xfId="22641"/>
    <cellStyle name="Normal 47 2 2 3" xfId="18212"/>
    <cellStyle name="Normal 47 2 3" xfId="10535"/>
    <cellStyle name="Normal 47 2 3 2" xfId="22936"/>
    <cellStyle name="Normal 47 2 4" xfId="8701"/>
    <cellStyle name="Normal 47 2 4 2" xfId="21117"/>
    <cellStyle name="Normal 47 2 5" xfId="15982"/>
    <cellStyle name="Normal 47 2_LNG &amp; LPG rework" xfId="30764"/>
    <cellStyle name="Normal 47 3" xfId="2694"/>
    <cellStyle name="Normal 47 3 2" xfId="3512"/>
    <cellStyle name="Normal 47 3 2 2" xfId="6377"/>
    <cellStyle name="Normal 47 3 2 2 2" xfId="12547"/>
    <cellStyle name="Normal 47 3 2 2 2 2" xfId="24934"/>
    <cellStyle name="Normal 47 3 2 2 3" xfId="18807"/>
    <cellStyle name="Normal 47 3 2 3" xfId="9302"/>
    <cellStyle name="Normal 47 3 2 3 2" xfId="21712"/>
    <cellStyle name="Normal 47 3 2 4" xfId="16577"/>
    <cellStyle name="Normal 47 3 3" xfId="3736"/>
    <cellStyle name="Normal 47 3 3 2" xfId="10722"/>
    <cellStyle name="Normal 47 3 3 2 2" xfId="23123"/>
    <cellStyle name="Normal 47 3 3 3" xfId="28435"/>
    <cellStyle name="Normal 47 3 3 4" xfId="27759"/>
    <cellStyle name="Normal 47 3 4" xfId="26036"/>
    <cellStyle name="Normal 47 3 5" xfId="27362"/>
    <cellStyle name="Normal 47 3 5 2" xfId="28208"/>
    <cellStyle name="Normal 47 3 6" xfId="27533"/>
    <cellStyle name="Normal 47 3_LNG &amp; LPG rework" xfId="30765"/>
    <cellStyle name="Normal 47 4" xfId="2695"/>
    <cellStyle name="Normal 47 4 2" xfId="5781"/>
    <cellStyle name="Normal 47 4 2 2" xfId="12099"/>
    <cellStyle name="Normal 47 4 2 2 2" xfId="24487"/>
    <cellStyle name="Normal 47 4 2 3" xfId="18213"/>
    <cellStyle name="Normal 47 4 3" xfId="8702"/>
    <cellStyle name="Normal 47 4 3 2" xfId="21118"/>
    <cellStyle name="Normal 47 4 4" xfId="15983"/>
    <cellStyle name="Normal 47 5" xfId="2696"/>
    <cellStyle name="Normal 47 5 2" xfId="5782"/>
    <cellStyle name="Normal 47 5 2 2" xfId="12100"/>
    <cellStyle name="Normal 47 5 2 2 2" xfId="24488"/>
    <cellStyle name="Normal 47 5 2 3" xfId="18214"/>
    <cellStyle name="Normal 47 5 3" xfId="8703"/>
    <cellStyle name="Normal 47 5 3 2" xfId="21119"/>
    <cellStyle name="Normal 47 5 4" xfId="15984"/>
    <cellStyle name="Normal 47 6" xfId="2697"/>
    <cellStyle name="Normal 47 6 2" xfId="5783"/>
    <cellStyle name="Normal 47 6 2 2" xfId="12101"/>
    <cellStyle name="Normal 47 6 2 2 2" xfId="24489"/>
    <cellStyle name="Normal 47 6 2 3" xfId="18215"/>
    <cellStyle name="Normal 47 6 3" xfId="8704"/>
    <cellStyle name="Normal 47 6 3 2" xfId="21120"/>
    <cellStyle name="Normal 47 6 4" xfId="15985"/>
    <cellStyle name="Normal 47 7" xfId="2698"/>
    <cellStyle name="Normal 47 7 2" xfId="5784"/>
    <cellStyle name="Normal 47 7 2 2" xfId="12102"/>
    <cellStyle name="Normal 47 7 2 2 2" xfId="24490"/>
    <cellStyle name="Normal 47 7 2 3" xfId="18216"/>
    <cellStyle name="Normal 47 7 3" xfId="8705"/>
    <cellStyle name="Normal 47 7 3 2" xfId="21121"/>
    <cellStyle name="Normal 47 7 4" xfId="15986"/>
    <cellStyle name="Normal 47 8" xfId="2699"/>
    <cellStyle name="Normal 47 8 2" xfId="5785"/>
    <cellStyle name="Normal 47 8 2 2" xfId="12103"/>
    <cellStyle name="Normal 47 8 2 2 2" xfId="24491"/>
    <cellStyle name="Normal 47 8 2 3" xfId="18217"/>
    <cellStyle name="Normal 47 8 3" xfId="8706"/>
    <cellStyle name="Normal 47 8 3 2" xfId="21122"/>
    <cellStyle name="Normal 47 8 4" xfId="15987"/>
    <cellStyle name="Normal 47 9" xfId="2700"/>
    <cellStyle name="Normal 47 9 2" xfId="5786"/>
    <cellStyle name="Normal 47 9 2 2" xfId="12104"/>
    <cellStyle name="Normal 47 9 2 2 2" xfId="24492"/>
    <cellStyle name="Normal 47 9 2 3" xfId="18218"/>
    <cellStyle name="Normal 47 9 3" xfId="8707"/>
    <cellStyle name="Normal 47 9 3 2" xfId="21123"/>
    <cellStyle name="Normal 47 9 4" xfId="15988"/>
    <cellStyle name="Normal 47_Alumina Prices" xfId="2701"/>
    <cellStyle name="Normal 48" xfId="1027"/>
    <cellStyle name="Normal 48 2" xfId="2702"/>
    <cellStyle name="Normal 48 2 2" xfId="3738"/>
    <cellStyle name="Normal 48 2 2 2" xfId="28436"/>
    <cellStyle name="Normal 48 2 2 3" xfId="27760"/>
    <cellStyle name="Normal 48 2 3" xfId="25982"/>
    <cellStyle name="Normal 48 3" xfId="3737"/>
    <cellStyle name="Normal 48 3 2" xfId="27364"/>
    <cellStyle name="Normal 48 4" xfId="25898"/>
    <cellStyle name="Normal 48 5" xfId="27363"/>
    <cellStyle name="Normal 48_Base Metals Prices" xfId="2703"/>
    <cellStyle name="Normal 49" xfId="1028"/>
    <cellStyle name="Normal 49 10" xfId="2704"/>
    <cellStyle name="Normal 49 10 2" xfId="5787"/>
    <cellStyle name="Normal 49 10 2 2" xfId="12105"/>
    <cellStyle name="Normal 49 10 2 2 2" xfId="24493"/>
    <cellStyle name="Normal 49 10 2 3" xfId="18219"/>
    <cellStyle name="Normal 49 10 3" xfId="8708"/>
    <cellStyle name="Normal 49 10 3 2" xfId="21124"/>
    <cellStyle name="Normal 49 10 4" xfId="15989"/>
    <cellStyle name="Normal 49 11" xfId="2705"/>
    <cellStyle name="Normal 49 11 2" xfId="5788"/>
    <cellStyle name="Normal 49 11 2 2" xfId="12106"/>
    <cellStyle name="Normal 49 11 2 2 2" xfId="24494"/>
    <cellStyle name="Normal 49 11 2 3" xfId="18220"/>
    <cellStyle name="Normal 49 11 3" xfId="8709"/>
    <cellStyle name="Normal 49 11 3 2" xfId="21125"/>
    <cellStyle name="Normal 49 11 4" xfId="15990"/>
    <cellStyle name="Normal 49 12" xfId="2706"/>
    <cellStyle name="Normal 49 12 2" xfId="5789"/>
    <cellStyle name="Normal 49 12 2 2" xfId="12107"/>
    <cellStyle name="Normal 49 12 2 2 2" xfId="24495"/>
    <cellStyle name="Normal 49 12 2 3" xfId="18221"/>
    <cellStyle name="Normal 49 12 3" xfId="8710"/>
    <cellStyle name="Normal 49 12 3 2" xfId="21126"/>
    <cellStyle name="Normal 49 12 4" xfId="15991"/>
    <cellStyle name="Normal 49 13" xfId="2707"/>
    <cellStyle name="Normal 49 13 2" xfId="5790"/>
    <cellStyle name="Normal 49 13 2 2" xfId="12108"/>
    <cellStyle name="Normal 49 13 2 2 2" xfId="24496"/>
    <cellStyle name="Normal 49 13 2 3" xfId="18222"/>
    <cellStyle name="Normal 49 13 3" xfId="8711"/>
    <cellStyle name="Normal 49 13 3 2" xfId="21127"/>
    <cellStyle name="Normal 49 13 4" xfId="15992"/>
    <cellStyle name="Normal 49 14" xfId="3739"/>
    <cellStyle name="Normal 49 14 2" xfId="28437"/>
    <cellStyle name="Normal 49 14 3" xfId="27761"/>
    <cellStyle name="Normal 49 15" xfId="27365"/>
    <cellStyle name="Normal 49 15 2" xfId="28164"/>
    <cellStyle name="Normal 49 16" xfId="27489"/>
    <cellStyle name="Normal 49 2" xfId="2708"/>
    <cellStyle name="Normal 49 2 2" xfId="5791"/>
    <cellStyle name="Normal 49 2 2 2" xfId="10249"/>
    <cellStyle name="Normal 49 2 2 2 2" xfId="22650"/>
    <cellStyle name="Normal 49 2 2 3" xfId="18223"/>
    <cellStyle name="Normal 49 2 3" xfId="10544"/>
    <cellStyle name="Normal 49 2 3 2" xfId="22945"/>
    <cellStyle name="Normal 49 2 4" xfId="8712"/>
    <cellStyle name="Normal 49 2 4 2" xfId="21128"/>
    <cellStyle name="Normal 49 2 5" xfId="15993"/>
    <cellStyle name="Normal 49 2_LNG &amp; LPG rework" xfId="30766"/>
    <cellStyle name="Normal 49 3" xfId="2709"/>
    <cellStyle name="Normal 49 3 2" xfId="5792"/>
    <cellStyle name="Normal 49 3 2 2" xfId="10340"/>
    <cellStyle name="Normal 49 3 2 2 2" xfId="22741"/>
    <cellStyle name="Normal 49 3 2 3" xfId="18224"/>
    <cellStyle name="Normal 49 3 3" xfId="10731"/>
    <cellStyle name="Normal 49 3 3 2" xfId="23132"/>
    <cellStyle name="Normal 49 3 4" xfId="8713"/>
    <cellStyle name="Normal 49 3 4 2" xfId="21129"/>
    <cellStyle name="Normal 49 3 5" xfId="15994"/>
    <cellStyle name="Normal 49 3_LNG &amp; LPG rework" xfId="30767"/>
    <cellStyle name="Normal 49 4" xfId="2710"/>
    <cellStyle name="Normal 49 4 2" xfId="5793"/>
    <cellStyle name="Normal 49 4 2 2" xfId="12109"/>
    <cellStyle name="Normal 49 4 2 2 2" xfId="24497"/>
    <cellStyle name="Normal 49 4 2 3" xfId="18225"/>
    <cellStyle name="Normal 49 4 3" xfId="8714"/>
    <cellStyle name="Normal 49 4 3 2" xfId="21130"/>
    <cellStyle name="Normal 49 4 4" xfId="15995"/>
    <cellStyle name="Normal 49 5" xfId="2711"/>
    <cellStyle name="Normal 49 5 2" xfId="5794"/>
    <cellStyle name="Normal 49 5 2 2" xfId="12110"/>
    <cellStyle name="Normal 49 5 2 2 2" xfId="24498"/>
    <cellStyle name="Normal 49 5 2 3" xfId="18226"/>
    <cellStyle name="Normal 49 5 3" xfId="8715"/>
    <cellStyle name="Normal 49 5 3 2" xfId="21131"/>
    <cellStyle name="Normal 49 5 4" xfId="15996"/>
    <cellStyle name="Normal 49 6" xfId="2712"/>
    <cellStyle name="Normal 49 6 2" xfId="5795"/>
    <cellStyle name="Normal 49 6 2 2" xfId="12111"/>
    <cellStyle name="Normal 49 6 2 2 2" xfId="24499"/>
    <cellStyle name="Normal 49 6 2 3" xfId="18227"/>
    <cellStyle name="Normal 49 6 3" xfId="8716"/>
    <cellStyle name="Normal 49 6 3 2" xfId="21132"/>
    <cellStyle name="Normal 49 6 4" xfId="15997"/>
    <cellStyle name="Normal 49 7" xfId="2713"/>
    <cellStyle name="Normal 49 7 2" xfId="5796"/>
    <cellStyle name="Normal 49 7 2 2" xfId="12112"/>
    <cellStyle name="Normal 49 7 2 2 2" xfId="24500"/>
    <cellStyle name="Normal 49 7 2 3" xfId="18228"/>
    <cellStyle name="Normal 49 7 3" xfId="8717"/>
    <cellStyle name="Normal 49 7 3 2" xfId="21133"/>
    <cellStyle name="Normal 49 7 4" xfId="15998"/>
    <cellStyle name="Normal 49 8" xfId="2714"/>
    <cellStyle name="Normal 49 8 2" xfId="5797"/>
    <cellStyle name="Normal 49 8 2 2" xfId="12113"/>
    <cellStyle name="Normal 49 8 2 2 2" xfId="24501"/>
    <cellStyle name="Normal 49 8 2 3" xfId="18229"/>
    <cellStyle name="Normal 49 8 3" xfId="8718"/>
    <cellStyle name="Normal 49 8 3 2" xfId="21134"/>
    <cellStyle name="Normal 49 8 4" xfId="15999"/>
    <cellStyle name="Normal 49 9" xfId="2715"/>
    <cellStyle name="Normal 49 9 2" xfId="5798"/>
    <cellStyle name="Normal 49 9 2 2" xfId="12114"/>
    <cellStyle name="Normal 49 9 2 2 2" xfId="24502"/>
    <cellStyle name="Normal 49 9 2 3" xfId="18230"/>
    <cellStyle name="Normal 49 9 3" xfId="8719"/>
    <cellStyle name="Normal 49 9 3 2" xfId="21135"/>
    <cellStyle name="Normal 49 9 4" xfId="16000"/>
    <cellStyle name="Normal 49_Alumina Prices" xfId="2716"/>
    <cellStyle name="Normal 5" xfId="32"/>
    <cellStyle name="Normal 5 10" xfId="3740"/>
    <cellStyle name="Normal 5 10 2" xfId="28438"/>
    <cellStyle name="Normal 5 10 3" xfId="27762"/>
    <cellStyle name="Normal 5 11" xfId="844"/>
    <cellStyle name="Normal 5 12" xfId="25851"/>
    <cellStyle name="Normal 5 2" xfId="105"/>
    <cellStyle name="Normal 5 2 2" xfId="1030"/>
    <cellStyle name="Normal 5 2 2 2" xfId="3742"/>
    <cellStyle name="Normal 5 2 2 2 2" xfId="28440"/>
    <cellStyle name="Normal 5 2 2 2 3" xfId="27764"/>
    <cellStyle name="Normal 5 2 2 3" xfId="25927"/>
    <cellStyle name="Normal 5 2 3" xfId="3741"/>
    <cellStyle name="Normal 5 2 3 2" xfId="28439"/>
    <cellStyle name="Normal 5 2 3 3" xfId="27763"/>
    <cellStyle name="Normal 5 2 4" xfId="25860"/>
    <cellStyle name="Normal 5 2_Alumina - Quantity and Value" xfId="4017"/>
    <cellStyle name="Normal 5 3" xfId="1031"/>
    <cellStyle name="Normal 5 3 2" xfId="2717"/>
    <cellStyle name="Normal 5 3 3" xfId="3968"/>
    <cellStyle name="Normal 5 3 3 2" xfId="28644"/>
    <cellStyle name="Normal 5 3 3 3" xfId="27968"/>
    <cellStyle name="Normal 5 3_Base Metals Prices" xfId="2718"/>
    <cellStyle name="Normal 5 4" xfId="2719"/>
    <cellStyle name="Normal 5 4 2" xfId="3743"/>
    <cellStyle name="Normal 5 4 2 2" xfId="28441"/>
    <cellStyle name="Normal 5 4 2 3" xfId="27765"/>
    <cellStyle name="Normal 5 4 3" xfId="25956"/>
    <cellStyle name="Normal 5 5" xfId="2720"/>
    <cellStyle name="Normal 5 5 2" xfId="3744"/>
    <cellStyle name="Normal 5 5 2 2" xfId="28442"/>
    <cellStyle name="Normal 5 5 2 3" xfId="27766"/>
    <cellStyle name="Normal 5 5 3" xfId="26132"/>
    <cellStyle name="Normal 5 5 4" xfId="27366"/>
    <cellStyle name="Normal 5 6" xfId="2721"/>
    <cellStyle name="Normal 5 6 2" xfId="3745"/>
    <cellStyle name="Normal 5 6 2 2" xfId="28443"/>
    <cellStyle name="Normal 5 6 2 3" xfId="27767"/>
    <cellStyle name="Normal 5 6 3" xfId="28209"/>
    <cellStyle name="Normal 5 6 4" xfId="27534"/>
    <cellStyle name="Normal 5 7" xfId="2722"/>
    <cellStyle name="Normal 5 7 2" xfId="3986"/>
    <cellStyle name="Normal 5 7 2 2" xfId="28654"/>
    <cellStyle name="Normal 5 7 2 3" xfId="27978"/>
    <cellStyle name="Normal 5 8" xfId="2723"/>
    <cellStyle name="Normal 5 8 2" xfId="3990"/>
    <cellStyle name="Normal 5 8 2 2" xfId="28658"/>
    <cellStyle name="Normal 5 8 2 3" xfId="27982"/>
    <cellStyle name="Normal 5 9" xfId="1029"/>
    <cellStyle name="Normal 5 9 2" xfId="4282"/>
    <cellStyle name="Normal 5 9 2 2" xfId="28701"/>
    <cellStyle name="Normal 5 9 2 3" xfId="28025"/>
    <cellStyle name="Normal 5 9 3" xfId="28165"/>
    <cellStyle name="Normal 5 9 4" xfId="27490"/>
    <cellStyle name="Normal 5_2015  Data" xfId="474"/>
    <cellStyle name="Normal 50" xfId="1032"/>
    <cellStyle name="Normal 50 2" xfId="2724"/>
    <cellStyle name="Normal 50 2 2" xfId="3747"/>
    <cellStyle name="Normal 50 2 2 2" xfId="28445"/>
    <cellStyle name="Normal 50 2 2 3" xfId="27769"/>
    <cellStyle name="Normal 50 2 3" xfId="25984"/>
    <cellStyle name="Normal 50 3" xfId="2725"/>
    <cellStyle name="Normal 50 3 2" xfId="3450"/>
    <cellStyle name="Normal 50 3 2 2" xfId="3852"/>
    <cellStyle name="Normal 50 3 2 2 2" xfId="28534"/>
    <cellStyle name="Normal 50 3 2 2 3" xfId="27858"/>
    <cellStyle name="Normal 50 3 2 3" xfId="28244"/>
    <cellStyle name="Normal 50 3 2 4" xfId="27568"/>
    <cellStyle name="Normal 50 3 3" xfId="3748"/>
    <cellStyle name="Normal 50 3 3 2" xfId="28446"/>
    <cellStyle name="Normal 50 3 3 3" xfId="27770"/>
    <cellStyle name="Normal 50 3 4" xfId="27368"/>
    <cellStyle name="Normal 50 4" xfId="3746"/>
    <cellStyle name="Normal 50 4 2" xfId="28444"/>
    <cellStyle name="Normal 50 4 3" xfId="27768"/>
    <cellStyle name="Normal 50 5" xfId="25901"/>
    <cellStyle name="Normal 50 6" xfId="27367"/>
    <cellStyle name="Normal 50_Copper Lead Zinc Prices" xfId="2726"/>
    <cellStyle name="Normal 51" xfId="2727"/>
    <cellStyle name="Normal 51 2" xfId="2728"/>
    <cellStyle name="Normal 51 2 2" xfId="3750"/>
    <cellStyle name="Normal 51 2 2 2" xfId="28448"/>
    <cellStyle name="Normal 51 2 2 3" xfId="27772"/>
    <cellStyle name="Normal 51 2 3" xfId="25985"/>
    <cellStyle name="Normal 51 3" xfId="2729"/>
    <cellStyle name="Normal 51 3 2" xfId="3534"/>
    <cellStyle name="Normal 51 3 2 2" xfId="3853"/>
    <cellStyle name="Normal 51 3 2 2 2" xfId="28535"/>
    <cellStyle name="Normal 51 3 2 2 3" xfId="27859"/>
    <cellStyle name="Normal 51 3 2 3" xfId="28262"/>
    <cellStyle name="Normal 51 3 2 4" xfId="27586"/>
    <cellStyle name="Normal 51 3 3" xfId="3751"/>
    <cellStyle name="Normal 51 3 3 2" xfId="28449"/>
    <cellStyle name="Normal 51 3 3 3" xfId="27773"/>
    <cellStyle name="Normal 51 3 4" xfId="27370"/>
    <cellStyle name="Normal 51 4" xfId="3749"/>
    <cellStyle name="Normal 51 4 2" xfId="28447"/>
    <cellStyle name="Normal 51 4 3" xfId="27771"/>
    <cellStyle name="Normal 51 5" xfId="3845"/>
    <cellStyle name="Normal 51 5 2" xfId="4343"/>
    <cellStyle name="Normal 51 5 2 2" xfId="28757"/>
    <cellStyle name="Normal 51 5 2 3" xfId="28081"/>
    <cellStyle name="Normal 51 5 3" xfId="28527"/>
    <cellStyle name="Normal 51 5 4" xfId="27851"/>
    <cellStyle name="Normal 51 6" xfId="25902"/>
    <cellStyle name="Normal 51 7" xfId="27369"/>
    <cellStyle name="Normal 51_Copper Lead Zinc Prices" xfId="2730"/>
    <cellStyle name="Normal 52" xfId="2731"/>
    <cellStyle name="Normal 52 2" xfId="2732"/>
    <cellStyle name="Normal 52 2 2" xfId="3753"/>
    <cellStyle name="Normal 52 2 2 2" xfId="28451"/>
    <cellStyle name="Normal 52 2 2 3" xfId="27775"/>
    <cellStyle name="Normal 52 2 3" xfId="25986"/>
    <cellStyle name="Normal 52 3" xfId="2733"/>
    <cellStyle name="Normal 52 3 2" xfId="3542"/>
    <cellStyle name="Normal 52 3 2 2" xfId="3854"/>
    <cellStyle name="Normal 52 3 2 2 2" xfId="28536"/>
    <cellStyle name="Normal 52 3 2 2 3" xfId="27860"/>
    <cellStyle name="Normal 52 3 2 3" xfId="28266"/>
    <cellStyle name="Normal 52 3 2 4" xfId="27590"/>
    <cellStyle name="Normal 52 3 3" xfId="3754"/>
    <cellStyle name="Normal 52 3 3 2" xfId="28452"/>
    <cellStyle name="Normal 52 3 3 3" xfId="27776"/>
    <cellStyle name="Normal 52 3 4" xfId="27372"/>
    <cellStyle name="Normal 52 4" xfId="3752"/>
    <cellStyle name="Normal 52 4 2" xfId="28450"/>
    <cellStyle name="Normal 52 4 3" xfId="27774"/>
    <cellStyle name="Normal 52 5" xfId="25903"/>
    <cellStyle name="Normal 52 6" xfId="27371"/>
    <cellStyle name="Normal 52_Copper Lead Zinc Prices" xfId="2734"/>
    <cellStyle name="Normal 53" xfId="2735"/>
    <cellStyle name="Normal 53 2" xfId="2736"/>
    <cellStyle name="Normal 53 2 2" xfId="3756"/>
    <cellStyle name="Normal 53 2 2 2" xfId="28454"/>
    <cellStyle name="Normal 53 2 2 3" xfId="27778"/>
    <cellStyle name="Normal 53 2 3" xfId="25987"/>
    <cellStyle name="Normal 53 3" xfId="2737"/>
    <cellStyle name="Normal 53 3 2" xfId="3449"/>
    <cellStyle name="Normal 53 3 2 2" xfId="3855"/>
    <cellStyle name="Normal 53 3 2 2 2" xfId="28537"/>
    <cellStyle name="Normal 53 3 2 2 3" xfId="27861"/>
    <cellStyle name="Normal 53 3 2 3" xfId="28243"/>
    <cellStyle name="Normal 53 3 2 4" xfId="27567"/>
    <cellStyle name="Normal 53 3 3" xfId="3757"/>
    <cellStyle name="Normal 53 3 3 2" xfId="28455"/>
    <cellStyle name="Normal 53 3 3 3" xfId="27779"/>
    <cellStyle name="Normal 53 3 4" xfId="27374"/>
    <cellStyle name="Normal 53 4" xfId="3755"/>
    <cellStyle name="Normal 53 4 2" xfId="28453"/>
    <cellStyle name="Normal 53 4 3" xfId="27777"/>
    <cellStyle name="Normal 53 5" xfId="25904"/>
    <cellStyle name="Normal 53 6" xfId="27373"/>
    <cellStyle name="Normal 53_Copper Lead Zinc Prices" xfId="2738"/>
    <cellStyle name="Normal 54" xfId="2739"/>
    <cellStyle name="Normal 54 2" xfId="2740"/>
    <cellStyle name="Normal 54 2 2" xfId="3759"/>
    <cellStyle name="Normal 54 2 2 2" xfId="28457"/>
    <cellStyle name="Normal 54 2 2 3" xfId="27781"/>
    <cellStyle name="Normal 54 2 3" xfId="25988"/>
    <cellStyle name="Normal 54 3" xfId="2741"/>
    <cellStyle name="Normal 54 3 2" xfId="3482"/>
    <cellStyle name="Normal 54 3 2 2" xfId="3856"/>
    <cellStyle name="Normal 54 3 2 2 2" xfId="28538"/>
    <cellStyle name="Normal 54 3 2 2 3" xfId="27862"/>
    <cellStyle name="Normal 54 3 2 3" xfId="28257"/>
    <cellStyle name="Normal 54 3 2 4" xfId="27581"/>
    <cellStyle name="Normal 54 3 3" xfId="3760"/>
    <cellStyle name="Normal 54 3 3 2" xfId="28458"/>
    <cellStyle name="Normal 54 3 3 3" xfId="27782"/>
    <cellStyle name="Normal 54 3 4" xfId="27376"/>
    <cellStyle name="Normal 54 4" xfId="3758"/>
    <cellStyle name="Normal 54 4 2" xfId="28456"/>
    <cellStyle name="Normal 54 4 3" xfId="27780"/>
    <cellStyle name="Normal 54 5" xfId="25905"/>
    <cellStyle name="Normal 54 6" xfId="27375"/>
    <cellStyle name="Normal 54_Copper Lead Zinc Prices" xfId="2742"/>
    <cellStyle name="Normal 55" xfId="2743"/>
    <cellStyle name="Normal 55 2" xfId="2744"/>
    <cellStyle name="Normal 55 2 2" xfId="3762"/>
    <cellStyle name="Normal 55 2 2 2" xfId="28460"/>
    <cellStyle name="Normal 55 2 2 3" xfId="27784"/>
    <cellStyle name="Normal 55 2 3" xfId="25989"/>
    <cellStyle name="Normal 55 3" xfId="2745"/>
    <cellStyle name="Normal 55 3 2" xfId="3545"/>
    <cellStyle name="Normal 55 3 2 2" xfId="3857"/>
    <cellStyle name="Normal 55 3 2 2 2" xfId="28539"/>
    <cellStyle name="Normal 55 3 2 2 3" xfId="27863"/>
    <cellStyle name="Normal 55 3 2 3" xfId="28267"/>
    <cellStyle name="Normal 55 3 2 4" xfId="27591"/>
    <cellStyle name="Normal 55 3 3" xfId="3763"/>
    <cellStyle name="Normal 55 3 3 2" xfId="28461"/>
    <cellStyle name="Normal 55 3 3 3" xfId="27785"/>
    <cellStyle name="Normal 55 3 4" xfId="27378"/>
    <cellStyle name="Normal 55 4" xfId="3761"/>
    <cellStyle name="Normal 55 4 2" xfId="28459"/>
    <cellStyle name="Normal 55 4 3" xfId="27783"/>
    <cellStyle name="Normal 55 5" xfId="25906"/>
    <cellStyle name="Normal 55 6" xfId="27377"/>
    <cellStyle name="Normal 55_Copper Lead Zinc Prices" xfId="2746"/>
    <cellStyle name="Normal 56" xfId="2747"/>
    <cellStyle name="Normal 56 2" xfId="2748"/>
    <cellStyle name="Normal 56 2 2" xfId="3765"/>
    <cellStyle name="Normal 56 2 2 2" xfId="28463"/>
    <cellStyle name="Normal 56 2 2 3" xfId="27787"/>
    <cellStyle name="Normal 56 2 3" xfId="25990"/>
    <cellStyle name="Normal 56 3" xfId="2749"/>
    <cellStyle name="Normal 56 3 2" xfId="3451"/>
    <cellStyle name="Normal 56 3 2 2" xfId="3858"/>
    <cellStyle name="Normal 56 3 2 2 2" xfId="28540"/>
    <cellStyle name="Normal 56 3 2 2 3" xfId="27864"/>
    <cellStyle name="Normal 56 3 2 3" xfId="28245"/>
    <cellStyle name="Normal 56 3 2 4" xfId="27569"/>
    <cellStyle name="Normal 56 3 3" xfId="3766"/>
    <cellStyle name="Normal 56 3 3 2" xfId="28464"/>
    <cellStyle name="Normal 56 3 3 3" xfId="27788"/>
    <cellStyle name="Normal 56 3 4" xfId="27380"/>
    <cellStyle name="Normal 56 4" xfId="3764"/>
    <cellStyle name="Normal 56 4 2" xfId="28462"/>
    <cellStyle name="Normal 56 4 3" xfId="27786"/>
    <cellStyle name="Normal 56 5" xfId="25907"/>
    <cellStyle name="Normal 56 6" xfId="27379"/>
    <cellStyle name="Normal 56_Copper Lead Zinc Prices" xfId="2750"/>
    <cellStyle name="Normal 57" xfId="2751"/>
    <cellStyle name="Normal 57 2" xfId="2752"/>
    <cellStyle name="Normal 57 2 2" xfId="3767"/>
    <cellStyle name="Normal 57 2 2 2" xfId="28465"/>
    <cellStyle name="Normal 57 2 2 3" xfId="27789"/>
    <cellStyle name="Normal 57 2 3" xfId="27382"/>
    <cellStyle name="Normal 57 2 3 2" xfId="28210"/>
    <cellStyle name="Normal 57 2 4" xfId="27535"/>
    <cellStyle name="Normal 57 3" xfId="27381"/>
    <cellStyle name="Normal 57_LNG &amp; LPG rework" xfId="30768"/>
    <cellStyle name="Normal 58" xfId="2753"/>
    <cellStyle name="Normal 58 2" xfId="2754"/>
    <cellStyle name="Normal 58 2 2" xfId="3768"/>
    <cellStyle name="Normal 58 2 2 2" xfId="28466"/>
    <cellStyle name="Normal 58 2 2 3" xfId="27790"/>
    <cellStyle name="Normal 58 2 3" xfId="27384"/>
    <cellStyle name="Normal 58 2 3 2" xfId="28211"/>
    <cellStyle name="Normal 58 2 4" xfId="27536"/>
    <cellStyle name="Normal 58 3" xfId="27383"/>
    <cellStyle name="Normal 58_LNG &amp; LPG rework" xfId="30769"/>
    <cellStyle name="Normal 59" xfId="2755"/>
    <cellStyle name="Normal 59 2" xfId="2756"/>
    <cellStyle name="Normal 59 2 2" xfId="3546"/>
    <cellStyle name="Normal 59 2 2 2" xfId="3859"/>
    <cellStyle name="Normal 59 2 2 2 2" xfId="28541"/>
    <cellStyle name="Normal 59 2 2 2 3" xfId="27865"/>
    <cellStyle name="Normal 59 2 2 3" xfId="28268"/>
    <cellStyle name="Normal 59 2 2 4" xfId="27592"/>
    <cellStyle name="Normal 59 2 3" xfId="3770"/>
    <cellStyle name="Normal 59 2 3 2" xfId="28467"/>
    <cellStyle name="Normal 59 2 3 3" xfId="27791"/>
    <cellStyle name="Normal 59 2 4" xfId="25991"/>
    <cellStyle name="Normal 59 3" xfId="3769"/>
    <cellStyle name="Normal 59 3 2" xfId="27386"/>
    <cellStyle name="Normal 59 4" xfId="25908"/>
    <cellStyle name="Normal 59 5" xfId="27385"/>
    <cellStyle name="Normal 59_Copper Lead Zinc Prices" xfId="2757"/>
    <cellStyle name="Normal 6" xfId="35"/>
    <cellStyle name="Normal 6 10" xfId="25852"/>
    <cellStyle name="Normal 6 2" xfId="106"/>
    <cellStyle name="Normal 6 2 2" xfId="2758"/>
    <cellStyle name="Normal 6 2 2 2" xfId="3773"/>
    <cellStyle name="Normal 6 2 2 2 2" xfId="28470"/>
    <cellStyle name="Normal 6 2 2 2 3" xfId="27794"/>
    <cellStyle name="Normal 6 2 2 3" xfId="25928"/>
    <cellStyle name="Normal 6 2 3" xfId="1034"/>
    <cellStyle name="Normal 6 2 3 2" xfId="3492"/>
    <cellStyle name="Normal 6 2 3 3" xfId="4283"/>
    <cellStyle name="Normal 6 2 3 3 2" xfId="28702"/>
    <cellStyle name="Normal 6 2 3 3 3" xfId="28026"/>
    <cellStyle name="Normal 6 2 3 4" xfId="28167"/>
    <cellStyle name="Normal 6 2 3 5" xfId="27492"/>
    <cellStyle name="Normal 6 2 4" xfId="3772"/>
    <cellStyle name="Normal 6 2 4 2" xfId="28469"/>
    <cellStyle name="Normal 6 2 4 3" xfId="27793"/>
    <cellStyle name="Normal 6 2 5" xfId="890"/>
    <cellStyle name="Normal 6 2 6" xfId="25861"/>
    <cellStyle name="Normal 6 2 7" xfId="26277"/>
    <cellStyle name="Normal 6 2_Alumina - Quantity and Value" xfId="4018"/>
    <cellStyle name="Normal 6 3" xfId="1035"/>
    <cellStyle name="Normal 6 3 2" xfId="2759"/>
    <cellStyle name="Normal 6 3 3" xfId="3969"/>
    <cellStyle name="Normal 6 3 3 2" xfId="28645"/>
    <cellStyle name="Normal 6 3 3 3" xfId="27969"/>
    <cellStyle name="Normal 6 3 4" xfId="26310"/>
    <cellStyle name="Normal 6 3_Gold Price" xfId="2760"/>
    <cellStyle name="Normal 6 4" xfId="2761"/>
    <cellStyle name="Normal 6 4 2" xfId="3774"/>
    <cellStyle name="Normal 6 4 2 2" xfId="28471"/>
    <cellStyle name="Normal 6 4 2 3" xfId="27795"/>
    <cellStyle name="Normal 6 4 3" xfId="25957"/>
    <cellStyle name="Normal 6 5" xfId="2762"/>
    <cellStyle name="Normal 6 5 2" xfId="3973"/>
    <cellStyle name="Normal 6 5 2 2" xfId="28647"/>
    <cellStyle name="Normal 6 5 2 3" xfId="27971"/>
    <cellStyle name="Normal 6 5 3" xfId="26122"/>
    <cellStyle name="Normal 6 5 4" xfId="27387"/>
    <cellStyle name="Normal 6 6" xfId="2763"/>
    <cellStyle name="Normal 6 6 2" xfId="3975"/>
    <cellStyle name="Normal 6 6 2 2" xfId="28649"/>
    <cellStyle name="Normal 6 6 2 3" xfId="27973"/>
    <cellStyle name="Normal 6 6 3" xfId="27388"/>
    <cellStyle name="Normal 6 7" xfId="1033"/>
    <cellStyle name="Normal 6 7 2" xfId="3987"/>
    <cellStyle name="Normal 6 7 2 2" xfId="28655"/>
    <cellStyle name="Normal 6 7 2 3" xfId="27979"/>
    <cellStyle name="Normal 6 7 3" xfId="28166"/>
    <cellStyle name="Normal 6 7 4" xfId="27491"/>
    <cellStyle name="Normal 6 8" xfId="3771"/>
    <cellStyle name="Normal 6 8 2" xfId="28468"/>
    <cellStyle name="Normal 6 8 3" xfId="27792"/>
    <cellStyle name="Normal 6 9" xfId="858"/>
    <cellStyle name="Normal 6_2015  Data" xfId="475"/>
    <cellStyle name="Normal 60" xfId="2764"/>
    <cellStyle name="Normal 60 2" xfId="2765"/>
    <cellStyle name="Normal 60 3" xfId="3775"/>
    <cellStyle name="Normal 60 3 2" xfId="28472"/>
    <cellStyle name="Normal 60 3 3" xfId="27796"/>
    <cellStyle name="Normal 60 4" xfId="27389"/>
    <cellStyle name="Normal 60 4 2" xfId="28212"/>
    <cellStyle name="Normal 60 5" xfId="27537"/>
    <cellStyle name="Normal 60_Alumina Prices" xfId="2766"/>
    <cellStyle name="Normal 61" xfId="2767"/>
    <cellStyle name="Normal 61 2" xfId="2768"/>
    <cellStyle name="Normal 61 3" xfId="3776"/>
    <cellStyle name="Normal 61 3 2" xfId="28473"/>
    <cellStyle name="Normal 61 3 3" xfId="27797"/>
    <cellStyle name="Normal 61 4" xfId="27390"/>
    <cellStyle name="Normal 61 4 2" xfId="28213"/>
    <cellStyle name="Normal 61 5" xfId="27538"/>
    <cellStyle name="Normal 61_Alumina Prices" xfId="1067"/>
    <cellStyle name="Normal 62" xfId="2769"/>
    <cellStyle name="Normal 62 2" xfId="2770"/>
    <cellStyle name="Normal 62 2 2" xfId="3537"/>
    <cellStyle name="Normal 62 2 2 2" xfId="3860"/>
    <cellStyle name="Normal 62 2 2 2 2" xfId="28542"/>
    <cellStyle name="Normal 62 2 2 2 3" xfId="27866"/>
    <cellStyle name="Normal 62 2 2 3" xfId="28263"/>
    <cellStyle name="Normal 62 2 2 4" xfId="27587"/>
    <cellStyle name="Normal 62 2 3" xfId="3778"/>
    <cellStyle name="Normal 62 2 3 2" xfId="28474"/>
    <cellStyle name="Normal 62 2 3 3" xfId="27798"/>
    <cellStyle name="Normal 62 2 4" xfId="25992"/>
    <cellStyle name="Normal 62 3" xfId="3777"/>
    <cellStyle name="Normal 62 3 2" xfId="27392"/>
    <cellStyle name="Normal 62 4" xfId="25909"/>
    <cellStyle name="Normal 62 5" xfId="27391"/>
    <cellStyle name="Normal 62_Copper Lead Zinc Prices" xfId="2771"/>
    <cellStyle name="Normal 63" xfId="2772"/>
    <cellStyle name="Normal 63 2" xfId="2773"/>
    <cellStyle name="Normal 63 2 2" xfId="3438"/>
    <cellStyle name="Normal 63 2 2 2" xfId="3861"/>
    <cellStyle name="Normal 63 2 2 2 2" xfId="28543"/>
    <cellStyle name="Normal 63 2 2 2 3" xfId="27867"/>
    <cellStyle name="Normal 63 2 2 3" xfId="28239"/>
    <cellStyle name="Normal 63 2 2 4" xfId="27563"/>
    <cellStyle name="Normal 63 2 3" xfId="3780"/>
    <cellStyle name="Normal 63 2 3 2" xfId="28475"/>
    <cellStyle name="Normal 63 2 3 3" xfId="27799"/>
    <cellStyle name="Normal 63 2 4" xfId="25993"/>
    <cellStyle name="Normal 63 3" xfId="3779"/>
    <cellStyle name="Normal 63 3 2" xfId="27394"/>
    <cellStyle name="Normal 63 4" xfId="25910"/>
    <cellStyle name="Normal 63 5" xfId="27393"/>
    <cellStyle name="Normal 63_LNG &amp; LPG rework" xfId="30770"/>
    <cellStyle name="Normal 64" xfId="2774"/>
    <cellStyle name="Normal 64 10" xfId="2775"/>
    <cellStyle name="Normal 64 10 2" xfId="5801"/>
    <cellStyle name="Normal 64 10 2 2" xfId="12115"/>
    <cellStyle name="Normal 64 10 2 2 2" xfId="24503"/>
    <cellStyle name="Normal 64 10 2 3" xfId="18231"/>
    <cellStyle name="Normal 64 10 3" xfId="8724"/>
    <cellStyle name="Normal 64 10 3 2" xfId="21136"/>
    <cellStyle name="Normal 64 10 4" xfId="16001"/>
    <cellStyle name="Normal 64 11" xfId="3781"/>
    <cellStyle name="Normal 64 11 2" xfId="28476"/>
    <cellStyle name="Normal 64 11 3" xfId="27800"/>
    <cellStyle name="Normal 64 12" xfId="27395"/>
    <cellStyle name="Normal 64 12 2" xfId="28214"/>
    <cellStyle name="Normal 64 13" xfId="27539"/>
    <cellStyle name="Normal 64 2" xfId="2776"/>
    <cellStyle name="Normal 64 2 2" xfId="5802"/>
    <cellStyle name="Normal 64 2 2 2" xfId="10270"/>
    <cellStyle name="Normal 64 2 2 2 2" xfId="22671"/>
    <cellStyle name="Normal 64 2 2 3" xfId="18232"/>
    <cellStyle name="Normal 64 2 3" xfId="10565"/>
    <cellStyle name="Normal 64 2 3 2" xfId="22966"/>
    <cellStyle name="Normal 64 2 4" xfId="8725"/>
    <cellStyle name="Normal 64 2 4 2" xfId="21137"/>
    <cellStyle name="Normal 64 2 5" xfId="16002"/>
    <cellStyle name="Normal 64 2_LNG &amp; LPG rework" xfId="30771"/>
    <cellStyle name="Normal 64 3" xfId="2777"/>
    <cellStyle name="Normal 64 3 2" xfId="5803"/>
    <cellStyle name="Normal 64 3 2 2" xfId="10361"/>
    <cellStyle name="Normal 64 3 2 2 2" xfId="22762"/>
    <cellStyle name="Normal 64 3 2 3" xfId="18233"/>
    <cellStyle name="Normal 64 3 3" xfId="10752"/>
    <cellStyle name="Normal 64 3 3 2" xfId="23153"/>
    <cellStyle name="Normal 64 3 4" xfId="8726"/>
    <cellStyle name="Normal 64 3 4 2" xfId="21138"/>
    <cellStyle name="Normal 64 3 5" xfId="16003"/>
    <cellStyle name="Normal 64 3_LNG &amp; LPG rework" xfId="30772"/>
    <cellStyle name="Normal 64 4" xfId="2778"/>
    <cellStyle name="Normal 64 4 2" xfId="5804"/>
    <cellStyle name="Normal 64 4 2 2" xfId="12116"/>
    <cellStyle name="Normal 64 4 2 2 2" xfId="24504"/>
    <cellStyle name="Normal 64 4 2 3" xfId="18234"/>
    <cellStyle name="Normal 64 4 3" xfId="8727"/>
    <cellStyle name="Normal 64 4 3 2" xfId="21139"/>
    <cellStyle name="Normal 64 4 4" xfId="16004"/>
    <cellStyle name="Normal 64 5" xfId="2779"/>
    <cellStyle name="Normal 64 5 2" xfId="5805"/>
    <cellStyle name="Normal 64 5 2 2" xfId="12117"/>
    <cellStyle name="Normal 64 5 2 2 2" xfId="24505"/>
    <cellStyle name="Normal 64 5 2 3" xfId="18235"/>
    <cellStyle name="Normal 64 5 3" xfId="8728"/>
    <cellStyle name="Normal 64 5 3 2" xfId="21140"/>
    <cellStyle name="Normal 64 5 4" xfId="16005"/>
    <cellStyle name="Normal 64 6" xfId="2780"/>
    <cellStyle name="Normal 64 6 2" xfId="5806"/>
    <cellStyle name="Normal 64 6 2 2" xfId="12118"/>
    <cellStyle name="Normal 64 6 2 2 2" xfId="24506"/>
    <cellStyle name="Normal 64 6 2 3" xfId="18236"/>
    <cellStyle name="Normal 64 6 3" xfId="8729"/>
    <cellStyle name="Normal 64 6 3 2" xfId="21141"/>
    <cellStyle name="Normal 64 6 4" xfId="16006"/>
    <cellStyle name="Normal 64 7" xfId="2781"/>
    <cellStyle name="Normal 64 7 2" xfId="5807"/>
    <cellStyle name="Normal 64 7 2 2" xfId="12119"/>
    <cellStyle name="Normal 64 7 2 2 2" xfId="24507"/>
    <cellStyle name="Normal 64 7 2 3" xfId="18237"/>
    <cellStyle name="Normal 64 7 3" xfId="8730"/>
    <cellStyle name="Normal 64 7 3 2" xfId="21142"/>
    <cellStyle name="Normal 64 7 4" xfId="16007"/>
    <cellStyle name="Normal 64 8" xfId="2782"/>
    <cellStyle name="Normal 64 8 2" xfId="5808"/>
    <cellStyle name="Normal 64 8 2 2" xfId="12120"/>
    <cellStyle name="Normal 64 8 2 2 2" xfId="24508"/>
    <cellStyle name="Normal 64 8 2 3" xfId="18238"/>
    <cellStyle name="Normal 64 8 3" xfId="8731"/>
    <cellStyle name="Normal 64 8 3 2" xfId="21143"/>
    <cellStyle name="Normal 64 8 4" xfId="16008"/>
    <cellStyle name="Normal 64 9" xfId="2783"/>
    <cellStyle name="Normal 64 9 2" xfId="5809"/>
    <cellStyle name="Normal 64 9 2 2" xfId="12121"/>
    <cellStyle name="Normal 64 9 2 2 2" xfId="24509"/>
    <cellStyle name="Normal 64 9 2 3" xfId="18239"/>
    <cellStyle name="Normal 64 9 3" xfId="8732"/>
    <cellStyle name="Normal 64 9 3 2" xfId="21144"/>
    <cellStyle name="Normal 64 9 4" xfId="16009"/>
    <cellStyle name="Normal 64_Alumina Prices" xfId="2784"/>
    <cellStyle name="Normal 65" xfId="2785"/>
    <cellStyle name="Normal 65 10" xfId="2786"/>
    <cellStyle name="Normal 65 10 2" xfId="5810"/>
    <cellStyle name="Normal 65 10 2 2" xfId="12122"/>
    <cellStyle name="Normal 65 10 2 2 2" xfId="24510"/>
    <cellStyle name="Normal 65 10 2 3" xfId="18240"/>
    <cellStyle name="Normal 65 10 3" xfId="8733"/>
    <cellStyle name="Normal 65 10 3 2" xfId="21145"/>
    <cellStyle name="Normal 65 10 4" xfId="16010"/>
    <cellStyle name="Normal 65 11" xfId="3782"/>
    <cellStyle name="Normal 65 11 2" xfId="28477"/>
    <cellStyle name="Normal 65 11 3" xfId="27801"/>
    <cellStyle name="Normal 65 12" xfId="27396"/>
    <cellStyle name="Normal 65 12 2" xfId="28215"/>
    <cellStyle name="Normal 65 13" xfId="27540"/>
    <cellStyle name="Normal 65 2" xfId="2787"/>
    <cellStyle name="Normal 65 2 2" xfId="5811"/>
    <cellStyle name="Normal 65 2 2 2" xfId="10272"/>
    <cellStyle name="Normal 65 2 2 2 2" xfId="22673"/>
    <cellStyle name="Normal 65 2 2 3" xfId="18241"/>
    <cellStyle name="Normal 65 2 3" xfId="10567"/>
    <cellStyle name="Normal 65 2 3 2" xfId="22968"/>
    <cellStyle name="Normal 65 2 4" xfId="8734"/>
    <cellStyle name="Normal 65 2 4 2" xfId="21146"/>
    <cellStyle name="Normal 65 2 5" xfId="16011"/>
    <cellStyle name="Normal 65 2_LNG &amp; LPG rework" xfId="30773"/>
    <cellStyle name="Normal 65 3" xfId="2788"/>
    <cellStyle name="Normal 65 3 2" xfId="5812"/>
    <cellStyle name="Normal 65 3 2 2" xfId="10363"/>
    <cellStyle name="Normal 65 3 2 2 2" xfId="22764"/>
    <cellStyle name="Normal 65 3 2 3" xfId="18242"/>
    <cellStyle name="Normal 65 3 3" xfId="10754"/>
    <cellStyle name="Normal 65 3 3 2" xfId="23155"/>
    <cellStyle name="Normal 65 3 4" xfId="8735"/>
    <cellStyle name="Normal 65 3 4 2" xfId="21147"/>
    <cellStyle name="Normal 65 3 5" xfId="16012"/>
    <cellStyle name="Normal 65 3_LNG &amp; LPG rework" xfId="30774"/>
    <cellStyle name="Normal 65 4" xfId="2789"/>
    <cellStyle name="Normal 65 4 2" xfId="5813"/>
    <cellStyle name="Normal 65 4 2 2" xfId="12123"/>
    <cellStyle name="Normal 65 4 2 2 2" xfId="24511"/>
    <cellStyle name="Normal 65 4 2 3" xfId="18243"/>
    <cellStyle name="Normal 65 4 3" xfId="8736"/>
    <cellStyle name="Normal 65 4 3 2" xfId="21148"/>
    <cellStyle name="Normal 65 4 4" xfId="16013"/>
    <cellStyle name="Normal 65 5" xfId="2790"/>
    <cellStyle name="Normal 65 5 2" xfId="5814"/>
    <cellStyle name="Normal 65 5 2 2" xfId="12124"/>
    <cellStyle name="Normal 65 5 2 2 2" xfId="24512"/>
    <cellStyle name="Normal 65 5 2 3" xfId="18244"/>
    <cellStyle name="Normal 65 5 3" xfId="8737"/>
    <cellStyle name="Normal 65 5 3 2" xfId="21149"/>
    <cellStyle name="Normal 65 5 4" xfId="16014"/>
    <cellStyle name="Normal 65 6" xfId="2791"/>
    <cellStyle name="Normal 65 6 2" xfId="5815"/>
    <cellStyle name="Normal 65 6 2 2" xfId="12125"/>
    <cellStyle name="Normal 65 6 2 2 2" xfId="24513"/>
    <cellStyle name="Normal 65 6 2 3" xfId="18245"/>
    <cellStyle name="Normal 65 6 3" xfId="8738"/>
    <cellStyle name="Normal 65 6 3 2" xfId="21150"/>
    <cellStyle name="Normal 65 6 4" xfId="16015"/>
    <cellStyle name="Normal 65 7" xfId="2792"/>
    <cellStyle name="Normal 65 7 2" xfId="5816"/>
    <cellStyle name="Normal 65 7 2 2" xfId="12126"/>
    <cellStyle name="Normal 65 7 2 2 2" xfId="24514"/>
    <cellStyle name="Normal 65 7 2 3" xfId="18246"/>
    <cellStyle name="Normal 65 7 3" xfId="8739"/>
    <cellStyle name="Normal 65 7 3 2" xfId="21151"/>
    <cellStyle name="Normal 65 7 4" xfId="16016"/>
    <cellStyle name="Normal 65 8" xfId="2793"/>
    <cellStyle name="Normal 65 8 2" xfId="5817"/>
    <cellStyle name="Normal 65 8 2 2" xfId="12127"/>
    <cellStyle name="Normal 65 8 2 2 2" xfId="24515"/>
    <cellStyle name="Normal 65 8 2 3" xfId="18247"/>
    <cellStyle name="Normal 65 8 3" xfId="8740"/>
    <cellStyle name="Normal 65 8 3 2" xfId="21152"/>
    <cellStyle name="Normal 65 8 4" xfId="16017"/>
    <cellStyle name="Normal 65 9" xfId="2794"/>
    <cellStyle name="Normal 65 9 2" xfId="5818"/>
    <cellStyle name="Normal 65 9 2 2" xfId="12128"/>
    <cellStyle name="Normal 65 9 2 2 2" xfId="24516"/>
    <cellStyle name="Normal 65 9 2 3" xfId="18248"/>
    <cellStyle name="Normal 65 9 3" xfId="8741"/>
    <cellStyle name="Normal 65 9 3 2" xfId="21153"/>
    <cellStyle name="Normal 65 9 4" xfId="16018"/>
    <cellStyle name="Normal 65_Alumina Prices" xfId="2795"/>
    <cellStyle name="Normal 66" xfId="2796"/>
    <cellStyle name="Normal 66 10" xfId="2797"/>
    <cellStyle name="Normal 66 10 2" xfId="5819"/>
    <cellStyle name="Normal 66 10 2 2" xfId="12129"/>
    <cellStyle name="Normal 66 10 2 2 2" xfId="24517"/>
    <cellStyle name="Normal 66 10 2 3" xfId="18249"/>
    <cellStyle name="Normal 66 10 3" xfId="8742"/>
    <cellStyle name="Normal 66 10 3 2" xfId="21154"/>
    <cellStyle name="Normal 66 10 4" xfId="16019"/>
    <cellStyle name="Normal 66 11" xfId="3783"/>
    <cellStyle name="Normal 66 11 2" xfId="28478"/>
    <cellStyle name="Normal 66 11 3" xfId="27802"/>
    <cellStyle name="Normal 66 12" xfId="27397"/>
    <cellStyle name="Normal 66 12 2" xfId="28216"/>
    <cellStyle name="Normal 66 13" xfId="27541"/>
    <cellStyle name="Normal 66 2" xfId="2798"/>
    <cellStyle name="Normal 66 2 2" xfId="5820"/>
    <cellStyle name="Normal 66 2 2 2" xfId="10271"/>
    <cellStyle name="Normal 66 2 2 2 2" xfId="22672"/>
    <cellStyle name="Normal 66 2 2 3" xfId="18250"/>
    <cellStyle name="Normal 66 2 3" xfId="10566"/>
    <cellStyle name="Normal 66 2 3 2" xfId="22967"/>
    <cellStyle name="Normal 66 2 4" xfId="8743"/>
    <cellStyle name="Normal 66 2 4 2" xfId="21155"/>
    <cellStyle name="Normal 66 2 5" xfId="16020"/>
    <cellStyle name="Normal 66 2_LNG &amp; LPG rework" xfId="30775"/>
    <cellStyle name="Normal 66 3" xfId="2799"/>
    <cellStyle name="Normal 66 3 2" xfId="5821"/>
    <cellStyle name="Normal 66 3 2 2" xfId="10362"/>
    <cellStyle name="Normal 66 3 2 2 2" xfId="22763"/>
    <cellStyle name="Normal 66 3 2 3" xfId="18251"/>
    <cellStyle name="Normal 66 3 3" xfId="10753"/>
    <cellStyle name="Normal 66 3 3 2" xfId="23154"/>
    <cellStyle name="Normal 66 3 4" xfId="8744"/>
    <cellStyle name="Normal 66 3 4 2" xfId="21156"/>
    <cellStyle name="Normal 66 3 5" xfId="16021"/>
    <cellStyle name="Normal 66 3_LNG &amp; LPG rework" xfId="30776"/>
    <cellStyle name="Normal 66 4" xfId="2800"/>
    <cellStyle name="Normal 66 4 2" xfId="5822"/>
    <cellStyle name="Normal 66 4 2 2" xfId="12130"/>
    <cellStyle name="Normal 66 4 2 2 2" xfId="24518"/>
    <cellStyle name="Normal 66 4 2 3" xfId="18252"/>
    <cellStyle name="Normal 66 4 3" xfId="8745"/>
    <cellStyle name="Normal 66 4 3 2" xfId="21157"/>
    <cellStyle name="Normal 66 4 4" xfId="16022"/>
    <cellStyle name="Normal 66 5" xfId="2801"/>
    <cellStyle name="Normal 66 5 2" xfId="5823"/>
    <cellStyle name="Normal 66 5 2 2" xfId="12131"/>
    <cellStyle name="Normal 66 5 2 2 2" xfId="24519"/>
    <cellStyle name="Normal 66 5 2 3" xfId="18253"/>
    <cellStyle name="Normal 66 5 3" xfId="8746"/>
    <cellStyle name="Normal 66 5 3 2" xfId="21158"/>
    <cellStyle name="Normal 66 5 4" xfId="16023"/>
    <cellStyle name="Normal 66 6" xfId="2802"/>
    <cellStyle name="Normal 66 6 2" xfId="5824"/>
    <cellStyle name="Normal 66 6 2 2" xfId="12132"/>
    <cellStyle name="Normal 66 6 2 2 2" xfId="24520"/>
    <cellStyle name="Normal 66 6 2 3" xfId="18254"/>
    <cellStyle name="Normal 66 6 3" xfId="8747"/>
    <cellStyle name="Normal 66 6 3 2" xfId="21159"/>
    <cellStyle name="Normal 66 6 4" xfId="16024"/>
    <cellStyle name="Normal 66 7" xfId="2803"/>
    <cellStyle name="Normal 66 7 2" xfId="5825"/>
    <cellStyle name="Normal 66 7 2 2" xfId="12133"/>
    <cellStyle name="Normal 66 7 2 2 2" xfId="24521"/>
    <cellStyle name="Normal 66 7 2 3" xfId="18255"/>
    <cellStyle name="Normal 66 7 3" xfId="8748"/>
    <cellStyle name="Normal 66 7 3 2" xfId="21160"/>
    <cellStyle name="Normal 66 7 4" xfId="16025"/>
    <cellStyle name="Normal 66 8" xfId="2804"/>
    <cellStyle name="Normal 66 8 2" xfId="5826"/>
    <cellStyle name="Normal 66 8 2 2" xfId="12134"/>
    <cellStyle name="Normal 66 8 2 2 2" xfId="24522"/>
    <cellStyle name="Normal 66 8 2 3" xfId="18256"/>
    <cellStyle name="Normal 66 8 3" xfId="8749"/>
    <cellStyle name="Normal 66 8 3 2" xfId="21161"/>
    <cellStyle name="Normal 66 8 4" xfId="16026"/>
    <cellStyle name="Normal 66 9" xfId="2805"/>
    <cellStyle name="Normal 66 9 2" xfId="5827"/>
    <cellStyle name="Normal 66 9 2 2" xfId="12135"/>
    <cellStyle name="Normal 66 9 2 2 2" xfId="24523"/>
    <cellStyle name="Normal 66 9 2 3" xfId="18257"/>
    <cellStyle name="Normal 66 9 3" xfId="8750"/>
    <cellStyle name="Normal 66 9 3 2" xfId="21162"/>
    <cellStyle name="Normal 66 9 4" xfId="16027"/>
    <cellStyle name="Normal 66_Alumina Prices" xfId="2806"/>
    <cellStyle name="Normal 67" xfId="2807"/>
    <cellStyle name="Normal 67 10" xfId="2808"/>
    <cellStyle name="Normal 67 10 2" xfId="5828"/>
    <cellStyle name="Normal 67 10 2 2" xfId="12136"/>
    <cellStyle name="Normal 67 10 2 2 2" xfId="24524"/>
    <cellStyle name="Normal 67 10 2 3" xfId="18258"/>
    <cellStyle name="Normal 67 10 3" xfId="8751"/>
    <cellStyle name="Normal 67 10 3 2" xfId="21163"/>
    <cellStyle name="Normal 67 10 4" xfId="16028"/>
    <cellStyle name="Normal 67 11" xfId="3784"/>
    <cellStyle name="Normal 67 11 2" xfId="28479"/>
    <cellStyle name="Normal 67 11 3" xfId="27803"/>
    <cellStyle name="Normal 67 12" xfId="27398"/>
    <cellStyle name="Normal 67 12 2" xfId="28217"/>
    <cellStyle name="Normal 67 13" xfId="27542"/>
    <cellStyle name="Normal 67 2" xfId="2809"/>
    <cellStyle name="Normal 67 2 2" xfId="5829"/>
    <cellStyle name="Normal 67 2 2 2" xfId="10273"/>
    <cellStyle name="Normal 67 2 2 2 2" xfId="22674"/>
    <cellStyle name="Normal 67 2 2 3" xfId="18259"/>
    <cellStyle name="Normal 67 2 3" xfId="10568"/>
    <cellStyle name="Normal 67 2 3 2" xfId="22969"/>
    <cellStyle name="Normal 67 2 4" xfId="8752"/>
    <cellStyle name="Normal 67 2 4 2" xfId="21164"/>
    <cellStyle name="Normal 67 2 5" xfId="16029"/>
    <cellStyle name="Normal 67 2_LNG &amp; LPG rework" xfId="30777"/>
    <cellStyle name="Normal 67 3" xfId="2810"/>
    <cellStyle name="Normal 67 3 2" xfId="5830"/>
    <cellStyle name="Normal 67 3 2 2" xfId="10364"/>
    <cellStyle name="Normal 67 3 2 2 2" xfId="22765"/>
    <cellStyle name="Normal 67 3 2 3" xfId="18260"/>
    <cellStyle name="Normal 67 3 3" xfId="10755"/>
    <cellStyle name="Normal 67 3 3 2" xfId="23156"/>
    <cellStyle name="Normal 67 3 4" xfId="8753"/>
    <cellStyle name="Normal 67 3 4 2" xfId="21165"/>
    <cellStyle name="Normal 67 3 5" xfId="16030"/>
    <cellStyle name="Normal 67 3_LNG &amp; LPG rework" xfId="30778"/>
    <cellStyle name="Normal 67 4" xfId="2811"/>
    <cellStyle name="Normal 67 4 2" xfId="5831"/>
    <cellStyle name="Normal 67 4 2 2" xfId="12137"/>
    <cellStyle name="Normal 67 4 2 2 2" xfId="24525"/>
    <cellStyle name="Normal 67 4 2 3" xfId="18261"/>
    <cellStyle name="Normal 67 4 3" xfId="8754"/>
    <cellStyle name="Normal 67 4 3 2" xfId="21166"/>
    <cellStyle name="Normal 67 4 4" xfId="16031"/>
    <cellStyle name="Normal 67 5" xfId="2812"/>
    <cellStyle name="Normal 67 5 2" xfId="5832"/>
    <cellStyle name="Normal 67 5 2 2" xfId="12138"/>
    <cellStyle name="Normal 67 5 2 2 2" xfId="24526"/>
    <cellStyle name="Normal 67 5 2 3" xfId="18262"/>
    <cellStyle name="Normal 67 5 3" xfId="8755"/>
    <cellStyle name="Normal 67 5 3 2" xfId="21167"/>
    <cellStyle name="Normal 67 5 4" xfId="16032"/>
    <cellStyle name="Normal 67 6" xfId="2813"/>
    <cellStyle name="Normal 67 6 2" xfId="5833"/>
    <cellStyle name="Normal 67 6 2 2" xfId="12139"/>
    <cellStyle name="Normal 67 6 2 2 2" xfId="24527"/>
    <cellStyle name="Normal 67 6 2 3" xfId="18263"/>
    <cellStyle name="Normal 67 6 3" xfId="8756"/>
    <cellStyle name="Normal 67 6 3 2" xfId="21168"/>
    <cellStyle name="Normal 67 6 4" xfId="16033"/>
    <cellStyle name="Normal 67 7" xfId="2814"/>
    <cellStyle name="Normal 67 7 2" xfId="5834"/>
    <cellStyle name="Normal 67 7 2 2" xfId="12140"/>
    <cellStyle name="Normal 67 7 2 2 2" xfId="24528"/>
    <cellStyle name="Normal 67 7 2 3" xfId="18264"/>
    <cellStyle name="Normal 67 7 3" xfId="8757"/>
    <cellStyle name="Normal 67 7 3 2" xfId="21169"/>
    <cellStyle name="Normal 67 7 4" xfId="16034"/>
    <cellStyle name="Normal 67 8" xfId="2815"/>
    <cellStyle name="Normal 67 8 2" xfId="5835"/>
    <cellStyle name="Normal 67 8 2 2" xfId="12141"/>
    <cellStyle name="Normal 67 8 2 2 2" xfId="24529"/>
    <cellStyle name="Normal 67 8 2 3" xfId="18265"/>
    <cellStyle name="Normal 67 8 3" xfId="8758"/>
    <cellStyle name="Normal 67 8 3 2" xfId="21170"/>
    <cellStyle name="Normal 67 8 4" xfId="16035"/>
    <cellStyle name="Normal 67 9" xfId="2816"/>
    <cellStyle name="Normal 67 9 2" xfId="5836"/>
    <cellStyle name="Normal 67 9 2 2" xfId="12142"/>
    <cellStyle name="Normal 67 9 2 2 2" xfId="24530"/>
    <cellStyle name="Normal 67 9 2 3" xfId="18266"/>
    <cellStyle name="Normal 67 9 3" xfId="8759"/>
    <cellStyle name="Normal 67 9 3 2" xfId="21171"/>
    <cellStyle name="Normal 67 9 4" xfId="16036"/>
    <cellStyle name="Normal 67_Alumina Prices" xfId="2817"/>
    <cellStyle name="Normal 68" xfId="2818"/>
    <cellStyle name="Normal 68 2" xfId="2819"/>
    <cellStyle name="Normal 68 3" xfId="3785"/>
    <cellStyle name="Normal 68 3 2" xfId="28480"/>
    <cellStyle name="Normal 68 3 3" xfId="27804"/>
    <cellStyle name="Normal 68 4" xfId="27399"/>
    <cellStyle name="Normal 68 4 2" xfId="28218"/>
    <cellStyle name="Normal 68 5" xfId="27543"/>
    <cellStyle name="Normal 68_Alumina Prices" xfId="2820"/>
    <cellStyle name="Normal 69" xfId="2821"/>
    <cellStyle name="Normal 69 2" xfId="2822"/>
    <cellStyle name="Normal 69 3" xfId="3786"/>
    <cellStyle name="Normal 69 3 2" xfId="28481"/>
    <cellStyle name="Normal 69 3 3" xfId="27805"/>
    <cellStyle name="Normal 69 4" xfId="27400"/>
    <cellStyle name="Normal 69 4 2" xfId="28219"/>
    <cellStyle name="Normal 69 5" xfId="27544"/>
    <cellStyle name="Normal 69_Alumina Prices" xfId="2823"/>
    <cellStyle name="Normal 7" xfId="38"/>
    <cellStyle name="Normal 7 2" xfId="1037"/>
    <cellStyle name="Normal 7 2 2" xfId="3788"/>
    <cellStyle name="Normal 7 2 2 2" xfId="28482"/>
    <cellStyle name="Normal 7 2 2 3" xfId="27806"/>
    <cellStyle name="Normal 7 2 3" xfId="25864"/>
    <cellStyle name="Normal 7 2 4" xfId="26291"/>
    <cellStyle name="Normal 7 2 5" xfId="28836"/>
    <cellStyle name="Normal 7 3" xfId="1038"/>
    <cellStyle name="Normal 7 3 2" xfId="3974"/>
    <cellStyle name="Normal 7 3 2 2" xfId="28648"/>
    <cellStyle name="Normal 7 3 2 3" xfId="27972"/>
    <cellStyle name="Normal 7 3 3" xfId="26311"/>
    <cellStyle name="Normal 7 4" xfId="1036"/>
    <cellStyle name="Normal 7 4 2" xfId="3923"/>
    <cellStyle name="Normal 7 4 2 2" xfId="28600"/>
    <cellStyle name="Normal 7 4 2 3" xfId="27924"/>
    <cellStyle name="Normal 7 4 3" xfId="25958"/>
    <cellStyle name="Normal 7 5" xfId="3787"/>
    <cellStyle name="Normal 7 5 2" xfId="26131"/>
    <cellStyle name="Normal 7 5 3" xfId="27401"/>
    <cellStyle name="Normal 7 6" xfId="3988"/>
    <cellStyle name="Normal 7 6 2" xfId="28656"/>
    <cellStyle name="Normal 7 6 3" xfId="27980"/>
    <cellStyle name="Normal 7 7" xfId="3985"/>
    <cellStyle name="Normal 7 7 2" xfId="28653"/>
    <cellStyle name="Normal 7 7 3" xfId="27977"/>
    <cellStyle name="Normal 7 8" xfId="845"/>
    <cellStyle name="Normal 7 9" xfId="25854"/>
    <cellStyle name="Normal 7_Alumina - Quantity and Value" xfId="4019"/>
    <cellStyle name="Normal 70" xfId="2824"/>
    <cellStyle name="Normal 70 10" xfId="3789"/>
    <cellStyle name="Normal 70 10 2" xfId="28483"/>
    <cellStyle name="Normal 70 10 3" xfId="27807"/>
    <cellStyle name="Normal 70 11" xfId="27402"/>
    <cellStyle name="Normal 70 11 2" xfId="28220"/>
    <cellStyle name="Normal 70 12" xfId="27545"/>
    <cellStyle name="Normal 70 2" xfId="2825"/>
    <cellStyle name="Normal 70 2 2" xfId="5837"/>
    <cellStyle name="Normal 70 2 2 2" xfId="10278"/>
    <cellStyle name="Normal 70 2 2 2 2" xfId="22679"/>
    <cellStyle name="Normal 70 2 2 3" xfId="18267"/>
    <cellStyle name="Normal 70 2 3" xfId="10573"/>
    <cellStyle name="Normal 70 2 3 2" xfId="22974"/>
    <cellStyle name="Normal 70 2 4" xfId="8760"/>
    <cellStyle name="Normal 70 2 4 2" xfId="21172"/>
    <cellStyle name="Normal 70 2 5" xfId="16037"/>
    <cellStyle name="Normal 70 2_LNG &amp; LPG rework" xfId="30779"/>
    <cellStyle name="Normal 70 3" xfId="2826"/>
    <cellStyle name="Normal 70 3 2" xfId="5838"/>
    <cellStyle name="Normal 70 3 2 2" xfId="10369"/>
    <cellStyle name="Normal 70 3 2 2 2" xfId="22770"/>
    <cellStyle name="Normal 70 3 2 3" xfId="18268"/>
    <cellStyle name="Normal 70 3 3" xfId="10760"/>
    <cellStyle name="Normal 70 3 3 2" xfId="23161"/>
    <cellStyle name="Normal 70 3 4" xfId="8761"/>
    <cellStyle name="Normal 70 3 4 2" xfId="21173"/>
    <cellStyle name="Normal 70 3 5" xfId="16038"/>
    <cellStyle name="Normal 70 3_LNG &amp; LPG rework" xfId="30780"/>
    <cellStyle name="Normal 70 4" xfId="2827"/>
    <cellStyle name="Normal 70 4 2" xfId="5839"/>
    <cellStyle name="Normal 70 4 2 2" xfId="12143"/>
    <cellStyle name="Normal 70 4 2 2 2" xfId="24531"/>
    <cellStyle name="Normal 70 4 2 3" xfId="18269"/>
    <cellStyle name="Normal 70 4 3" xfId="8762"/>
    <cellStyle name="Normal 70 4 3 2" xfId="21174"/>
    <cellStyle name="Normal 70 4 4" xfId="16039"/>
    <cellStyle name="Normal 70 5" xfId="2828"/>
    <cellStyle name="Normal 70 5 2" xfId="5840"/>
    <cellStyle name="Normal 70 5 2 2" xfId="12144"/>
    <cellStyle name="Normal 70 5 2 2 2" xfId="24532"/>
    <cellStyle name="Normal 70 5 2 3" xfId="18270"/>
    <cellStyle name="Normal 70 5 3" xfId="8763"/>
    <cellStyle name="Normal 70 5 3 2" xfId="21175"/>
    <cellStyle name="Normal 70 5 4" xfId="16040"/>
    <cellStyle name="Normal 70 6" xfId="2829"/>
    <cellStyle name="Normal 70 6 2" xfId="5841"/>
    <cellStyle name="Normal 70 6 2 2" xfId="12145"/>
    <cellStyle name="Normal 70 6 2 2 2" xfId="24533"/>
    <cellStyle name="Normal 70 6 2 3" xfId="18271"/>
    <cellStyle name="Normal 70 6 3" xfId="8764"/>
    <cellStyle name="Normal 70 6 3 2" xfId="21176"/>
    <cellStyle name="Normal 70 6 4" xfId="16041"/>
    <cellStyle name="Normal 70 7" xfId="2830"/>
    <cellStyle name="Normal 70 7 2" xfId="5842"/>
    <cellStyle name="Normal 70 7 2 2" xfId="12146"/>
    <cellStyle name="Normal 70 7 2 2 2" xfId="24534"/>
    <cellStyle name="Normal 70 7 2 3" xfId="18272"/>
    <cellStyle name="Normal 70 7 3" xfId="8765"/>
    <cellStyle name="Normal 70 7 3 2" xfId="21177"/>
    <cellStyle name="Normal 70 7 4" xfId="16042"/>
    <cellStyle name="Normal 70 8" xfId="2831"/>
    <cellStyle name="Normal 70 8 2" xfId="5843"/>
    <cellStyle name="Normal 70 8 2 2" xfId="12147"/>
    <cellStyle name="Normal 70 8 2 2 2" xfId="24535"/>
    <cellStyle name="Normal 70 8 2 3" xfId="18273"/>
    <cellStyle name="Normal 70 8 3" xfId="8766"/>
    <cellStyle name="Normal 70 8 3 2" xfId="21178"/>
    <cellStyle name="Normal 70 8 4" xfId="16043"/>
    <cellStyle name="Normal 70 9" xfId="2832"/>
    <cellStyle name="Normal 70 9 2" xfId="5844"/>
    <cellStyle name="Normal 70 9 2 2" xfId="12148"/>
    <cellStyle name="Normal 70 9 2 2 2" xfId="24536"/>
    <cellStyle name="Normal 70 9 2 3" xfId="18274"/>
    <cellStyle name="Normal 70 9 3" xfId="8767"/>
    <cellStyle name="Normal 70 9 3 2" xfId="21179"/>
    <cellStyle name="Normal 70 9 4" xfId="16044"/>
    <cellStyle name="Normal 70_Alumina Prices" xfId="2833"/>
    <cellStyle name="Normal 71" xfId="2834"/>
    <cellStyle name="Normal 71 2" xfId="3475"/>
    <cellStyle name="Normal 71 2 2" xfId="3933"/>
    <cellStyle name="Normal 71 2 2 2" xfId="28610"/>
    <cellStyle name="Normal 71 2 2 3" xfId="27934"/>
    <cellStyle name="Normal 71 2 3" xfId="25994"/>
    <cellStyle name="Normal 71 3" xfId="3790"/>
    <cellStyle name="Normal 71 3 2" xfId="27404"/>
    <cellStyle name="Normal 71 4" xfId="25911"/>
    <cellStyle name="Normal 71 5" xfId="27403"/>
    <cellStyle name="Normal 71_LNG &amp; LPG rework" xfId="30781"/>
    <cellStyle name="Normal 72" xfId="2835"/>
    <cellStyle name="Normal 72 10" xfId="27405"/>
    <cellStyle name="Normal 72 10 2" xfId="28221"/>
    <cellStyle name="Normal 72 11" xfId="27546"/>
    <cellStyle name="Normal 72 2" xfId="2836"/>
    <cellStyle name="Normal 72 2 2" xfId="5845"/>
    <cellStyle name="Normal 72 2 2 2" xfId="10283"/>
    <cellStyle name="Normal 72 2 2 2 2" xfId="22684"/>
    <cellStyle name="Normal 72 2 2 3" xfId="18275"/>
    <cellStyle name="Normal 72 2 3" xfId="10578"/>
    <cellStyle name="Normal 72 2 3 2" xfId="22979"/>
    <cellStyle name="Normal 72 2 4" xfId="8768"/>
    <cellStyle name="Normal 72 2 4 2" xfId="21180"/>
    <cellStyle name="Normal 72 2 5" xfId="16045"/>
    <cellStyle name="Normal 72 2_LNG &amp; LPG rework" xfId="30782"/>
    <cellStyle name="Normal 72 3" xfId="2837"/>
    <cellStyle name="Normal 72 3 2" xfId="5846"/>
    <cellStyle name="Normal 72 3 2 2" xfId="10374"/>
    <cellStyle name="Normal 72 3 2 2 2" xfId="22775"/>
    <cellStyle name="Normal 72 3 2 3" xfId="18276"/>
    <cellStyle name="Normal 72 3 3" xfId="10765"/>
    <cellStyle name="Normal 72 3 3 2" xfId="23166"/>
    <cellStyle name="Normal 72 3 4" xfId="8769"/>
    <cellStyle name="Normal 72 3 4 2" xfId="21181"/>
    <cellStyle name="Normal 72 3 5" xfId="16046"/>
    <cellStyle name="Normal 72 3_LNG &amp; LPG rework" xfId="30783"/>
    <cellStyle name="Normal 72 4" xfId="2838"/>
    <cellStyle name="Normal 72 4 2" xfId="5847"/>
    <cellStyle name="Normal 72 4 2 2" xfId="12149"/>
    <cellStyle name="Normal 72 4 2 2 2" xfId="24537"/>
    <cellStyle name="Normal 72 4 2 3" xfId="18277"/>
    <cellStyle name="Normal 72 4 3" xfId="8770"/>
    <cellStyle name="Normal 72 4 3 2" xfId="21182"/>
    <cellStyle name="Normal 72 4 4" xfId="16047"/>
    <cellStyle name="Normal 72 5" xfId="2839"/>
    <cellStyle name="Normal 72 5 2" xfId="5848"/>
    <cellStyle name="Normal 72 5 2 2" xfId="12150"/>
    <cellStyle name="Normal 72 5 2 2 2" xfId="24538"/>
    <cellStyle name="Normal 72 5 2 3" xfId="18278"/>
    <cellStyle name="Normal 72 5 3" xfId="8771"/>
    <cellStyle name="Normal 72 5 3 2" xfId="21183"/>
    <cellStyle name="Normal 72 5 4" xfId="16048"/>
    <cellStyle name="Normal 72 6" xfId="2840"/>
    <cellStyle name="Normal 72 6 2" xfId="5849"/>
    <cellStyle name="Normal 72 6 2 2" xfId="12151"/>
    <cellStyle name="Normal 72 6 2 2 2" xfId="24539"/>
    <cellStyle name="Normal 72 6 2 3" xfId="18279"/>
    <cellStyle name="Normal 72 6 3" xfId="8772"/>
    <cellStyle name="Normal 72 6 3 2" xfId="21184"/>
    <cellStyle name="Normal 72 6 4" xfId="16049"/>
    <cellStyle name="Normal 72 7" xfId="2841"/>
    <cellStyle name="Normal 72 7 2" xfId="5850"/>
    <cellStyle name="Normal 72 7 2 2" xfId="12152"/>
    <cellStyle name="Normal 72 7 2 2 2" xfId="24540"/>
    <cellStyle name="Normal 72 7 2 3" xfId="18280"/>
    <cellStyle name="Normal 72 7 3" xfId="8773"/>
    <cellStyle name="Normal 72 7 3 2" xfId="21185"/>
    <cellStyle name="Normal 72 7 4" xfId="16050"/>
    <cellStyle name="Normal 72 8" xfId="2842"/>
    <cellStyle name="Normal 72 8 2" xfId="5851"/>
    <cellStyle name="Normal 72 8 2 2" xfId="12153"/>
    <cellStyle name="Normal 72 8 2 2 2" xfId="24541"/>
    <cellStyle name="Normal 72 8 2 3" xfId="18281"/>
    <cellStyle name="Normal 72 8 3" xfId="8774"/>
    <cellStyle name="Normal 72 8 3 2" xfId="21186"/>
    <cellStyle name="Normal 72 8 4" xfId="16051"/>
    <cellStyle name="Normal 72 9" xfId="3791"/>
    <cellStyle name="Normal 72 9 2" xfId="28484"/>
    <cellStyle name="Normal 72 9 3" xfId="27808"/>
    <cellStyle name="Normal 72_Alumina Prices" xfId="2843"/>
    <cellStyle name="Normal 73" xfId="2844"/>
    <cellStyle name="Normal 73 10" xfId="27406"/>
    <cellStyle name="Normal 73 10 2" xfId="28222"/>
    <cellStyle name="Normal 73 11" xfId="27547"/>
    <cellStyle name="Normal 73 2" xfId="2845"/>
    <cellStyle name="Normal 73 2 2" xfId="5852"/>
    <cellStyle name="Normal 73 2 2 2" xfId="10285"/>
    <cellStyle name="Normal 73 2 2 2 2" xfId="22686"/>
    <cellStyle name="Normal 73 2 2 3" xfId="18282"/>
    <cellStyle name="Normal 73 2 3" xfId="10580"/>
    <cellStyle name="Normal 73 2 3 2" xfId="22981"/>
    <cellStyle name="Normal 73 2 4" xfId="8775"/>
    <cellStyle name="Normal 73 2 4 2" xfId="21187"/>
    <cellStyle name="Normal 73 2 5" xfId="16052"/>
    <cellStyle name="Normal 73 2_LNG &amp; LPG rework" xfId="30784"/>
    <cellStyle name="Normal 73 3" xfId="2846"/>
    <cellStyle name="Normal 73 3 2" xfId="5853"/>
    <cellStyle name="Normal 73 3 2 2" xfId="10376"/>
    <cellStyle name="Normal 73 3 2 2 2" xfId="22777"/>
    <cellStyle name="Normal 73 3 2 3" xfId="18283"/>
    <cellStyle name="Normal 73 3 3" xfId="10767"/>
    <cellStyle name="Normal 73 3 3 2" xfId="23168"/>
    <cellStyle name="Normal 73 3 4" xfId="8776"/>
    <cellStyle name="Normal 73 3 4 2" xfId="21188"/>
    <cellStyle name="Normal 73 3 5" xfId="16053"/>
    <cellStyle name="Normal 73 3_LNG &amp; LPG rework" xfId="30785"/>
    <cellStyle name="Normal 73 4" xfId="2847"/>
    <cellStyle name="Normal 73 4 2" xfId="5854"/>
    <cellStyle name="Normal 73 4 2 2" xfId="12154"/>
    <cellStyle name="Normal 73 4 2 2 2" xfId="24542"/>
    <cellStyle name="Normal 73 4 2 3" xfId="18284"/>
    <cellStyle name="Normal 73 4 3" xfId="8777"/>
    <cellStyle name="Normal 73 4 3 2" xfId="21189"/>
    <cellStyle name="Normal 73 4 4" xfId="16054"/>
    <cellStyle name="Normal 73 5" xfId="2848"/>
    <cellStyle name="Normal 73 5 2" xfId="5855"/>
    <cellStyle name="Normal 73 5 2 2" xfId="12155"/>
    <cellStyle name="Normal 73 5 2 2 2" xfId="24543"/>
    <cellStyle name="Normal 73 5 2 3" xfId="18285"/>
    <cellStyle name="Normal 73 5 3" xfId="8778"/>
    <cellStyle name="Normal 73 5 3 2" xfId="21190"/>
    <cellStyle name="Normal 73 5 4" xfId="16055"/>
    <cellStyle name="Normal 73 6" xfId="2849"/>
    <cellStyle name="Normal 73 6 2" xfId="5856"/>
    <cellStyle name="Normal 73 6 2 2" xfId="12156"/>
    <cellStyle name="Normal 73 6 2 2 2" xfId="24544"/>
    <cellStyle name="Normal 73 6 2 3" xfId="18286"/>
    <cellStyle name="Normal 73 6 3" xfId="8779"/>
    <cellStyle name="Normal 73 6 3 2" xfId="21191"/>
    <cellStyle name="Normal 73 6 4" xfId="16056"/>
    <cellStyle name="Normal 73 7" xfId="2850"/>
    <cellStyle name="Normal 73 7 2" xfId="5857"/>
    <cellStyle name="Normal 73 7 2 2" xfId="12157"/>
    <cellStyle name="Normal 73 7 2 2 2" xfId="24545"/>
    <cellStyle name="Normal 73 7 2 3" xfId="18287"/>
    <cellStyle name="Normal 73 7 3" xfId="8780"/>
    <cellStyle name="Normal 73 7 3 2" xfId="21192"/>
    <cellStyle name="Normal 73 7 4" xfId="16057"/>
    <cellStyle name="Normal 73 8" xfId="2851"/>
    <cellStyle name="Normal 73 8 2" xfId="5858"/>
    <cellStyle name="Normal 73 8 2 2" xfId="12158"/>
    <cellStyle name="Normal 73 8 2 2 2" xfId="24546"/>
    <cellStyle name="Normal 73 8 2 3" xfId="18288"/>
    <cellStyle name="Normal 73 8 3" xfId="8781"/>
    <cellStyle name="Normal 73 8 3 2" xfId="21193"/>
    <cellStyle name="Normal 73 8 4" xfId="16058"/>
    <cellStyle name="Normal 73 9" xfId="3792"/>
    <cellStyle name="Normal 73 9 2" xfId="28485"/>
    <cellStyle name="Normal 73 9 3" xfId="27809"/>
    <cellStyle name="Normal 73_Alumina Prices" xfId="2852"/>
    <cellStyle name="Normal 74" xfId="2853"/>
    <cellStyle name="Normal 74 10" xfId="27407"/>
    <cellStyle name="Normal 74 10 2" xfId="28223"/>
    <cellStyle name="Normal 74 11" xfId="27548"/>
    <cellStyle name="Normal 74 2" xfId="2854"/>
    <cellStyle name="Normal 74 2 2" xfId="5859"/>
    <cellStyle name="Normal 74 2 2 2" xfId="10290"/>
    <cellStyle name="Normal 74 2 2 2 2" xfId="22691"/>
    <cellStyle name="Normal 74 2 2 3" xfId="18289"/>
    <cellStyle name="Normal 74 2 3" xfId="10585"/>
    <cellStyle name="Normal 74 2 3 2" xfId="22986"/>
    <cellStyle name="Normal 74 2 4" xfId="8782"/>
    <cellStyle name="Normal 74 2 4 2" xfId="21194"/>
    <cellStyle name="Normal 74 2 5" xfId="16059"/>
    <cellStyle name="Normal 74 2_LNG &amp; LPG rework" xfId="30786"/>
    <cellStyle name="Normal 74 3" xfId="2855"/>
    <cellStyle name="Normal 74 3 2" xfId="5860"/>
    <cellStyle name="Normal 74 3 2 2" xfId="10381"/>
    <cellStyle name="Normal 74 3 2 2 2" xfId="22782"/>
    <cellStyle name="Normal 74 3 2 3" xfId="18290"/>
    <cellStyle name="Normal 74 3 3" xfId="10772"/>
    <cellStyle name="Normal 74 3 3 2" xfId="23173"/>
    <cellStyle name="Normal 74 3 4" xfId="8783"/>
    <cellStyle name="Normal 74 3 4 2" xfId="21195"/>
    <cellStyle name="Normal 74 3 5" xfId="16060"/>
    <cellStyle name="Normal 74 3_LNG &amp; LPG rework" xfId="30787"/>
    <cellStyle name="Normal 74 4" xfId="2856"/>
    <cellStyle name="Normal 74 4 2" xfId="5861"/>
    <cellStyle name="Normal 74 4 2 2" xfId="12159"/>
    <cellStyle name="Normal 74 4 2 2 2" xfId="24547"/>
    <cellStyle name="Normal 74 4 2 3" xfId="18291"/>
    <cellStyle name="Normal 74 4 3" xfId="8784"/>
    <cellStyle name="Normal 74 4 3 2" xfId="21196"/>
    <cellStyle name="Normal 74 4 4" xfId="16061"/>
    <cellStyle name="Normal 74 5" xfId="2857"/>
    <cellStyle name="Normal 74 5 2" xfId="5862"/>
    <cellStyle name="Normal 74 5 2 2" xfId="12160"/>
    <cellStyle name="Normal 74 5 2 2 2" xfId="24548"/>
    <cellStyle name="Normal 74 5 2 3" xfId="18292"/>
    <cellStyle name="Normal 74 5 3" xfId="8785"/>
    <cellStyle name="Normal 74 5 3 2" xfId="21197"/>
    <cellStyle name="Normal 74 5 4" xfId="16062"/>
    <cellStyle name="Normal 74 6" xfId="2858"/>
    <cellStyle name="Normal 74 6 2" xfId="5863"/>
    <cellStyle name="Normal 74 6 2 2" xfId="12161"/>
    <cellStyle name="Normal 74 6 2 2 2" xfId="24549"/>
    <cellStyle name="Normal 74 6 2 3" xfId="18293"/>
    <cellStyle name="Normal 74 6 3" xfId="8786"/>
    <cellStyle name="Normal 74 6 3 2" xfId="21198"/>
    <cellStyle name="Normal 74 6 4" xfId="16063"/>
    <cellStyle name="Normal 74 7" xfId="2859"/>
    <cellStyle name="Normal 74 7 2" xfId="5864"/>
    <cellStyle name="Normal 74 7 2 2" xfId="12162"/>
    <cellStyle name="Normal 74 7 2 2 2" xfId="24550"/>
    <cellStyle name="Normal 74 7 2 3" xfId="18294"/>
    <cellStyle name="Normal 74 7 3" xfId="8787"/>
    <cellStyle name="Normal 74 7 3 2" xfId="21199"/>
    <cellStyle name="Normal 74 7 4" xfId="16064"/>
    <cellStyle name="Normal 74 8" xfId="2860"/>
    <cellStyle name="Normal 74 8 2" xfId="5865"/>
    <cellStyle name="Normal 74 8 2 2" xfId="12163"/>
    <cellStyle name="Normal 74 8 2 2 2" xfId="24551"/>
    <cellStyle name="Normal 74 8 2 3" xfId="18295"/>
    <cellStyle name="Normal 74 8 3" xfId="8788"/>
    <cellStyle name="Normal 74 8 3 2" xfId="21200"/>
    <cellStyle name="Normal 74 8 4" xfId="16065"/>
    <cellStyle name="Normal 74 9" xfId="3793"/>
    <cellStyle name="Normal 74 9 2" xfId="28486"/>
    <cellStyle name="Normal 74 9 3" xfId="27810"/>
    <cellStyle name="Normal 74_Alumina Prices" xfId="2861"/>
    <cellStyle name="Normal 75" xfId="2862"/>
    <cellStyle name="Normal 75 10" xfId="27408"/>
    <cellStyle name="Normal 75 10 2" xfId="28224"/>
    <cellStyle name="Normal 75 11" xfId="27549"/>
    <cellStyle name="Normal 75 2" xfId="2863"/>
    <cellStyle name="Normal 75 2 2" xfId="5866"/>
    <cellStyle name="Normal 75 2 2 2" xfId="10284"/>
    <cellStyle name="Normal 75 2 2 2 2" xfId="22685"/>
    <cellStyle name="Normal 75 2 2 3" xfId="18296"/>
    <cellStyle name="Normal 75 2 3" xfId="10579"/>
    <cellStyle name="Normal 75 2 3 2" xfId="22980"/>
    <cellStyle name="Normal 75 2 4" xfId="8789"/>
    <cellStyle name="Normal 75 2 4 2" xfId="21201"/>
    <cellStyle name="Normal 75 2 5" xfId="16066"/>
    <cellStyle name="Normal 75 2_LNG &amp; LPG rework" xfId="30788"/>
    <cellStyle name="Normal 75 3" xfId="2864"/>
    <cellStyle name="Normal 75 3 2" xfId="5867"/>
    <cellStyle name="Normal 75 3 2 2" xfId="10375"/>
    <cellStyle name="Normal 75 3 2 2 2" xfId="22776"/>
    <cellStyle name="Normal 75 3 2 3" xfId="18297"/>
    <cellStyle name="Normal 75 3 3" xfId="10766"/>
    <cellStyle name="Normal 75 3 3 2" xfId="23167"/>
    <cellStyle name="Normal 75 3 4" xfId="8790"/>
    <cellStyle name="Normal 75 3 4 2" xfId="21202"/>
    <cellStyle name="Normal 75 3 5" xfId="16067"/>
    <cellStyle name="Normal 75 3_LNG &amp; LPG rework" xfId="30789"/>
    <cellStyle name="Normal 75 4" xfId="2865"/>
    <cellStyle name="Normal 75 4 2" xfId="5868"/>
    <cellStyle name="Normal 75 4 2 2" xfId="12164"/>
    <cellStyle name="Normal 75 4 2 2 2" xfId="24552"/>
    <cellStyle name="Normal 75 4 2 3" xfId="18298"/>
    <cellStyle name="Normal 75 4 3" xfId="8791"/>
    <cellStyle name="Normal 75 4 3 2" xfId="21203"/>
    <cellStyle name="Normal 75 4 4" xfId="16068"/>
    <cellStyle name="Normal 75 5" xfId="2866"/>
    <cellStyle name="Normal 75 5 2" xfId="5869"/>
    <cellStyle name="Normal 75 5 2 2" xfId="12165"/>
    <cellStyle name="Normal 75 5 2 2 2" xfId="24553"/>
    <cellStyle name="Normal 75 5 2 3" xfId="18299"/>
    <cellStyle name="Normal 75 5 3" xfId="8792"/>
    <cellStyle name="Normal 75 5 3 2" xfId="21204"/>
    <cellStyle name="Normal 75 5 4" xfId="16069"/>
    <cellStyle name="Normal 75 6" xfId="2867"/>
    <cellStyle name="Normal 75 6 2" xfId="5870"/>
    <cellStyle name="Normal 75 6 2 2" xfId="12166"/>
    <cellStyle name="Normal 75 6 2 2 2" xfId="24554"/>
    <cellStyle name="Normal 75 6 2 3" xfId="18300"/>
    <cellStyle name="Normal 75 6 3" xfId="8793"/>
    <cellStyle name="Normal 75 6 3 2" xfId="21205"/>
    <cellStyle name="Normal 75 6 4" xfId="16070"/>
    <cellStyle name="Normal 75 7" xfId="2868"/>
    <cellStyle name="Normal 75 7 2" xfId="5871"/>
    <cellStyle name="Normal 75 7 2 2" xfId="12167"/>
    <cellStyle name="Normal 75 7 2 2 2" xfId="24555"/>
    <cellStyle name="Normal 75 7 2 3" xfId="18301"/>
    <cellStyle name="Normal 75 7 3" xfId="8794"/>
    <cellStyle name="Normal 75 7 3 2" xfId="21206"/>
    <cellStyle name="Normal 75 7 4" xfId="16071"/>
    <cellStyle name="Normal 75 8" xfId="2869"/>
    <cellStyle name="Normal 75 8 2" xfId="5872"/>
    <cellStyle name="Normal 75 8 2 2" xfId="12168"/>
    <cellStyle name="Normal 75 8 2 2 2" xfId="24556"/>
    <cellStyle name="Normal 75 8 2 3" xfId="18302"/>
    <cellStyle name="Normal 75 8 3" xfId="8795"/>
    <cellStyle name="Normal 75 8 3 2" xfId="21207"/>
    <cellStyle name="Normal 75 8 4" xfId="16072"/>
    <cellStyle name="Normal 75 9" xfId="3794"/>
    <cellStyle name="Normal 75 9 2" xfId="28487"/>
    <cellStyle name="Normal 75 9 3" xfId="27811"/>
    <cellStyle name="Normal 75_Alumina Prices" xfId="2870"/>
    <cellStyle name="Normal 76" xfId="2871"/>
    <cellStyle name="Normal 76 10" xfId="27550"/>
    <cellStyle name="Normal 76 2" xfId="2872"/>
    <cellStyle name="Normal 76 2 2" xfId="5873"/>
    <cellStyle name="Normal 76 2 2 2" xfId="10291"/>
    <cellStyle name="Normal 76 2 2 2 2" xfId="22692"/>
    <cellStyle name="Normal 76 2 2 3" xfId="18303"/>
    <cellStyle name="Normal 76 2 3" xfId="10586"/>
    <cellStyle name="Normal 76 2 3 2" xfId="22987"/>
    <cellStyle name="Normal 76 2 4" xfId="8796"/>
    <cellStyle name="Normal 76 2 4 2" xfId="21208"/>
    <cellStyle name="Normal 76 2 5" xfId="16073"/>
    <cellStyle name="Normal 76 2_LNG &amp; LPG rework" xfId="30790"/>
    <cellStyle name="Normal 76 3" xfId="2873"/>
    <cellStyle name="Normal 76 3 2" xfId="5874"/>
    <cellStyle name="Normal 76 3 2 2" xfId="10382"/>
    <cellStyle name="Normal 76 3 2 2 2" xfId="22783"/>
    <cellStyle name="Normal 76 3 2 3" xfId="18304"/>
    <cellStyle name="Normal 76 3 3" xfId="10773"/>
    <cellStyle name="Normal 76 3 3 2" xfId="23174"/>
    <cellStyle name="Normal 76 3 4" xfId="8797"/>
    <cellStyle name="Normal 76 3 4 2" xfId="21209"/>
    <cellStyle name="Normal 76 3 5" xfId="16074"/>
    <cellStyle name="Normal 76 3_LNG &amp; LPG rework" xfId="30791"/>
    <cellStyle name="Normal 76 4" xfId="2874"/>
    <cellStyle name="Normal 76 4 2" xfId="5875"/>
    <cellStyle name="Normal 76 4 2 2" xfId="12169"/>
    <cellStyle name="Normal 76 4 2 2 2" xfId="24557"/>
    <cellStyle name="Normal 76 4 2 3" xfId="18305"/>
    <cellStyle name="Normal 76 4 3" xfId="8798"/>
    <cellStyle name="Normal 76 4 3 2" xfId="21210"/>
    <cellStyle name="Normal 76 4 4" xfId="16075"/>
    <cellStyle name="Normal 76 5" xfId="2875"/>
    <cellStyle name="Normal 76 5 2" xfId="5876"/>
    <cellStyle name="Normal 76 5 2 2" xfId="12170"/>
    <cellStyle name="Normal 76 5 2 2 2" xfId="24558"/>
    <cellStyle name="Normal 76 5 2 3" xfId="18306"/>
    <cellStyle name="Normal 76 5 3" xfId="8799"/>
    <cellStyle name="Normal 76 5 3 2" xfId="21211"/>
    <cellStyle name="Normal 76 5 4" xfId="16076"/>
    <cellStyle name="Normal 76 6" xfId="2876"/>
    <cellStyle name="Normal 76 6 2" xfId="5877"/>
    <cellStyle name="Normal 76 6 2 2" xfId="12171"/>
    <cellStyle name="Normal 76 6 2 2 2" xfId="24559"/>
    <cellStyle name="Normal 76 6 2 3" xfId="18307"/>
    <cellStyle name="Normal 76 6 3" xfId="8800"/>
    <cellStyle name="Normal 76 6 3 2" xfId="21212"/>
    <cellStyle name="Normal 76 6 4" xfId="16077"/>
    <cellStyle name="Normal 76 7" xfId="2877"/>
    <cellStyle name="Normal 76 7 2" xfId="5878"/>
    <cellStyle name="Normal 76 7 2 2" xfId="12172"/>
    <cellStyle name="Normal 76 7 2 2 2" xfId="24560"/>
    <cellStyle name="Normal 76 7 2 3" xfId="18308"/>
    <cellStyle name="Normal 76 7 3" xfId="8801"/>
    <cellStyle name="Normal 76 7 3 2" xfId="21213"/>
    <cellStyle name="Normal 76 7 4" xfId="16078"/>
    <cellStyle name="Normal 76 8" xfId="3795"/>
    <cellStyle name="Normal 76 8 2" xfId="27410"/>
    <cellStyle name="Normal 76 8 2 2" xfId="28488"/>
    <cellStyle name="Normal 76 8 3" xfId="27812"/>
    <cellStyle name="Normal 76 9" xfId="27409"/>
    <cellStyle name="Normal 76 9 2" xfId="28225"/>
    <cellStyle name="Normal 76_Alumina Prices" xfId="2878"/>
    <cellStyle name="Normal 77" xfId="2879"/>
    <cellStyle name="Normal 77 10" xfId="27551"/>
    <cellStyle name="Normal 77 2" xfId="2880"/>
    <cellStyle name="Normal 77 2 2" xfId="5879"/>
    <cellStyle name="Normal 77 2 2 2" xfId="10293"/>
    <cellStyle name="Normal 77 2 2 2 2" xfId="22694"/>
    <cellStyle name="Normal 77 2 2 3" xfId="18309"/>
    <cellStyle name="Normal 77 2 3" xfId="10672"/>
    <cellStyle name="Normal 77 2 3 2" xfId="23073"/>
    <cellStyle name="Normal 77 2 4" xfId="8802"/>
    <cellStyle name="Normal 77 2 4 2" xfId="21214"/>
    <cellStyle name="Normal 77 2 5" xfId="16079"/>
    <cellStyle name="Normal 77 2_LNG &amp; LPG rework" xfId="30792"/>
    <cellStyle name="Normal 77 3" xfId="2881"/>
    <cellStyle name="Normal 77 3 2" xfId="5880"/>
    <cellStyle name="Normal 77 3 2 2" xfId="10468"/>
    <cellStyle name="Normal 77 3 2 2 2" xfId="22869"/>
    <cellStyle name="Normal 77 3 2 3" xfId="18310"/>
    <cellStyle name="Normal 77 3 3" xfId="10861"/>
    <cellStyle name="Normal 77 3 3 2" xfId="23262"/>
    <cellStyle name="Normal 77 3 4" xfId="8803"/>
    <cellStyle name="Normal 77 3 4 2" xfId="21215"/>
    <cellStyle name="Normal 77 3 5" xfId="16080"/>
    <cellStyle name="Normal 77 3_LNG &amp; LPG rework" xfId="30793"/>
    <cellStyle name="Normal 77 4" xfId="3796"/>
    <cellStyle name="Normal 77 4 2" xfId="10209"/>
    <cellStyle name="Normal 77 4 2 2" xfId="22610"/>
    <cellStyle name="Normal 77 4 3" xfId="28489"/>
    <cellStyle name="Normal 77 4 4" xfId="27813"/>
    <cellStyle name="Normal 77 5" xfId="10492"/>
    <cellStyle name="Normal 77 5 2" xfId="22893"/>
    <cellStyle name="Normal 77 6" xfId="26019"/>
    <cellStyle name="Normal 77 7" xfId="27412"/>
    <cellStyle name="Normal 77 7 2" xfId="28226"/>
    <cellStyle name="Normal 77 8" xfId="27413"/>
    <cellStyle name="Normal 77 9" xfId="27411"/>
    <cellStyle name="Normal 77_Copper Lead Zinc Prices" xfId="2882"/>
    <cellStyle name="Normal 78" xfId="2883"/>
    <cellStyle name="Normal 78 2" xfId="2884"/>
    <cellStyle name="Normal 78 2 2" xfId="5882"/>
    <cellStyle name="Normal 78 2 2 2" xfId="10295"/>
    <cellStyle name="Normal 78 2 2 2 2" xfId="22696"/>
    <cellStyle name="Normal 78 2 2 3" xfId="18312"/>
    <cellStyle name="Normal 78 2 3" xfId="10674"/>
    <cellStyle name="Normal 78 2 3 2" xfId="23075"/>
    <cellStyle name="Normal 78 2 4" xfId="8805"/>
    <cellStyle name="Normal 78 2 4 2" xfId="21217"/>
    <cellStyle name="Normal 78 2 5" xfId="16082"/>
    <cellStyle name="Normal 78 2_LNG &amp; LPG rework" xfId="30794"/>
    <cellStyle name="Normal 78 3" xfId="2885"/>
    <cellStyle name="Normal 78 3 2" xfId="5883"/>
    <cellStyle name="Normal 78 3 2 2" xfId="10470"/>
    <cellStyle name="Normal 78 3 2 2 2" xfId="22871"/>
    <cellStyle name="Normal 78 3 2 3" xfId="18313"/>
    <cellStyle name="Normal 78 3 3" xfId="10863"/>
    <cellStyle name="Normal 78 3 3 2" xfId="23264"/>
    <cellStyle name="Normal 78 3 4" xfId="8806"/>
    <cellStyle name="Normal 78 3 4 2" xfId="21218"/>
    <cellStyle name="Normal 78 3 5" xfId="16083"/>
    <cellStyle name="Normal 78 3_LNG &amp; LPG rework" xfId="30795"/>
    <cellStyle name="Normal 78 4" xfId="5881"/>
    <cellStyle name="Normal 78 4 2" xfId="10211"/>
    <cellStyle name="Normal 78 4 2 2" xfId="22612"/>
    <cellStyle name="Normal 78 4 3" xfId="18311"/>
    <cellStyle name="Normal 78 5" xfId="10494"/>
    <cellStyle name="Normal 78 5 2" xfId="22895"/>
    <cellStyle name="Normal 78 6" xfId="8804"/>
    <cellStyle name="Normal 78 6 2" xfId="21216"/>
    <cellStyle name="Normal 78 7" xfId="16081"/>
    <cellStyle name="Normal 78 8" xfId="27415"/>
    <cellStyle name="Normal 78 9" xfId="27414"/>
    <cellStyle name="Normal 78_Copper Lead Zinc Prices" xfId="2886"/>
    <cellStyle name="Normal 79" xfId="2887"/>
    <cellStyle name="Normal 79 2" xfId="2888"/>
    <cellStyle name="Normal 79 2 2" xfId="3797"/>
    <cellStyle name="Normal 79 2 2 2" xfId="28490"/>
    <cellStyle name="Normal 79 2 2 3" xfId="27814"/>
    <cellStyle name="Normal 79 2 3" xfId="25995"/>
    <cellStyle name="Normal 79 3" xfId="5884"/>
    <cellStyle name="Normal 79 3 2" xfId="12173"/>
    <cellStyle name="Normal 79 3 2 2" xfId="24561"/>
    <cellStyle name="Normal 79 3 3" xfId="18314"/>
    <cellStyle name="Normal 79 3 4" xfId="27417"/>
    <cellStyle name="Normal 79 4" xfId="8807"/>
    <cellStyle name="Normal 79 4 2" xfId="21219"/>
    <cellStyle name="Normal 79 5" xfId="16084"/>
    <cellStyle name="Normal 79 6" xfId="25932"/>
    <cellStyle name="Normal 79 7" xfId="27416"/>
    <cellStyle name="Normal 79_Historic Nickel Prices" xfId="2889"/>
    <cellStyle name="Normal 8" xfId="41"/>
    <cellStyle name="Normal 8 10" xfId="3901"/>
    <cellStyle name="Normal 8 10 2" xfId="28578"/>
    <cellStyle name="Normal 8 10 3" xfId="27902"/>
    <cellStyle name="Normal 8 11" xfId="846"/>
    <cellStyle name="Normal 8 12" xfId="26312"/>
    <cellStyle name="Normal 8 13" xfId="28817"/>
    <cellStyle name="Normal 8 2" xfId="54"/>
    <cellStyle name="Normal 8 2 2" xfId="2890"/>
    <cellStyle name="Normal 8 2 2 2" xfId="3531"/>
    <cellStyle name="Normal 8 2 3" xfId="2891"/>
    <cellStyle name="Normal 8 2 4" xfId="1040"/>
    <cellStyle name="Normal 8 2_Alumina - Quantity and Value" xfId="4020"/>
    <cellStyle name="Normal 8 3" xfId="2892"/>
    <cellStyle name="Normal 8 3 2" xfId="3798"/>
    <cellStyle name="Normal 8 3 2 2" xfId="28491"/>
    <cellStyle name="Normal 8 3 2 3" xfId="27815"/>
    <cellStyle name="Normal 8 3 3" xfId="25929"/>
    <cellStyle name="Normal 8 4" xfId="2893"/>
    <cellStyle name="Normal 8 4 2" xfId="3466"/>
    <cellStyle name="Normal 8 4 3" xfId="3799"/>
    <cellStyle name="Normal 8 4 3 2" xfId="28492"/>
    <cellStyle name="Normal 8 4 3 3" xfId="27816"/>
    <cellStyle name="Normal 8 4 4" xfId="28227"/>
    <cellStyle name="Normal 8 4 5" xfId="27552"/>
    <cellStyle name="Normal 8 5" xfId="2894"/>
    <cellStyle name="Normal 8 5 2" xfId="3800"/>
    <cellStyle name="Normal 8 5 2 2" xfId="28493"/>
    <cellStyle name="Normal 8 5 2 3" xfId="27817"/>
    <cellStyle name="Normal 8 5 3" xfId="26010"/>
    <cellStyle name="Normal 8 6" xfId="2895"/>
    <cellStyle name="Normal 8 6 2" xfId="3801"/>
    <cellStyle name="Normal 8 6 2 2" xfId="28494"/>
    <cellStyle name="Normal 8 6 2 3" xfId="27818"/>
    <cellStyle name="Normal 8 6 3" xfId="26126"/>
    <cellStyle name="Normal 8 6 4" xfId="27418"/>
    <cellStyle name="Normal 8 7" xfId="1039"/>
    <cellStyle name="Normal 8 7 2" xfId="3989"/>
    <cellStyle name="Normal 8 7 2 2" xfId="28657"/>
    <cellStyle name="Normal 8 7 2 3" xfId="27981"/>
    <cellStyle name="Normal 8 7 3" xfId="26145"/>
    <cellStyle name="Normal 8 7 4" xfId="27419"/>
    <cellStyle name="Normal 8 8" xfId="3882"/>
    <cellStyle name="Normal 8 8 2" xfId="26144"/>
    <cellStyle name="Normal 8 8 3" xfId="27420"/>
    <cellStyle name="Normal 8 9" xfId="3895"/>
    <cellStyle name="Normal 8 9 2" xfId="26147"/>
    <cellStyle name="Normal 8 9 3" xfId="27421"/>
    <cellStyle name="Normal 8 9 3 2" xfId="28572"/>
    <cellStyle name="Normal 8 9 4" xfId="27896"/>
    <cellStyle name="Normal 8_2015  Data" xfId="476"/>
    <cellStyle name="Normal 80" xfId="2896"/>
    <cellStyle name="Normal 80 2" xfId="3576"/>
    <cellStyle name="Normal 80 2 2" xfId="3862"/>
    <cellStyle name="Normal 80 2 2 2" xfId="28544"/>
    <cellStyle name="Normal 80 2 2 3" xfId="27868"/>
    <cellStyle name="Normal 80 2 3" xfId="27423"/>
    <cellStyle name="Normal 80 3" xfId="3802"/>
    <cellStyle name="Normal 80 3 2" xfId="28495"/>
    <cellStyle name="Normal 80 3 3" xfId="27819"/>
    <cellStyle name="Normal 80 4" xfId="25845"/>
    <cellStyle name="Normal 80 5" xfId="27422"/>
    <cellStyle name="Normal 80_LNG &amp; LPG rework" xfId="30796"/>
    <cellStyle name="Normal 81" xfId="2897"/>
    <cellStyle name="Normal 81 2" xfId="3803"/>
    <cellStyle name="Normal 81 2 2" xfId="27425"/>
    <cellStyle name="Normal 81 3" xfId="25933"/>
    <cellStyle name="Normal 81 4" xfId="27424"/>
    <cellStyle name="Normal 81_LNG &amp; LPG rework" xfId="30797"/>
    <cellStyle name="Normal 82" xfId="2898"/>
    <cellStyle name="Normal 82 2" xfId="3804"/>
    <cellStyle name="Normal 82 2 2" xfId="27427"/>
    <cellStyle name="Normal 82 3" xfId="25934"/>
    <cellStyle name="Normal 82 4" xfId="27426"/>
    <cellStyle name="Normal 82_LNG &amp; LPG rework" xfId="30798"/>
    <cellStyle name="Normal 83" xfId="2899"/>
    <cellStyle name="Normal 83 2" xfId="3805"/>
    <cellStyle name="Normal 83 2 2" xfId="27429"/>
    <cellStyle name="Normal 83 3" xfId="25945"/>
    <cellStyle name="Normal 83 4" xfId="27428"/>
    <cellStyle name="Normal 83_LNG &amp; LPG rework" xfId="30799"/>
    <cellStyle name="Normal 84" xfId="2900"/>
    <cellStyle name="Normal 84 2" xfId="3460"/>
    <cellStyle name="Normal 84 2 2" xfId="6358"/>
    <cellStyle name="Normal 84 2 2 2" xfId="12536"/>
    <cellStyle name="Normal 84 2 2 2 2" xfId="24923"/>
    <cellStyle name="Normal 84 2 2 3" xfId="18788"/>
    <cellStyle name="Normal 84 2 3" xfId="9283"/>
    <cellStyle name="Normal 84 2 3 2" xfId="21693"/>
    <cellStyle name="Normal 84 2 4" xfId="16558"/>
    <cellStyle name="Normal 84 3" xfId="3806"/>
    <cellStyle name="Normal 84 3 2" xfId="10499"/>
    <cellStyle name="Normal 84 3 2 2" xfId="22900"/>
    <cellStyle name="Normal 84 3 3" xfId="28496"/>
    <cellStyle name="Normal 84 3 4" xfId="27820"/>
    <cellStyle name="Normal 84 4" xfId="26025"/>
    <cellStyle name="Normal 84 5" xfId="25954"/>
    <cellStyle name="Normal 84 6" xfId="25940"/>
    <cellStyle name="Normal 84 6 2" xfId="27431"/>
    <cellStyle name="Normal 84 7" xfId="27430"/>
    <cellStyle name="Normal 84_LNG &amp; LPG rework" xfId="30800"/>
    <cellStyle name="Normal 85" xfId="2901"/>
    <cellStyle name="Normal 85 2" xfId="3807"/>
    <cellStyle name="Normal 85 2 2" xfId="26012"/>
    <cellStyle name="Normal 85 3" xfId="25936"/>
    <cellStyle name="Normal 85 4" xfId="27432"/>
    <cellStyle name="Normal 85_LNG &amp; LPG rework" xfId="30801"/>
    <cellStyle name="Normal 86" xfId="2902"/>
    <cellStyle name="Normal 86 2" xfId="3500"/>
    <cellStyle name="Normal 86 2 2" xfId="6366"/>
    <cellStyle name="Normal 86 2 2 2" xfId="12544"/>
    <cellStyle name="Normal 86 2 2 2 2" xfId="24931"/>
    <cellStyle name="Normal 86 2 2 3" xfId="18796"/>
    <cellStyle name="Normal 86 2 3" xfId="9291"/>
    <cellStyle name="Normal 86 2 3 2" xfId="21701"/>
    <cellStyle name="Normal 86 2 4" xfId="16566"/>
    <cellStyle name="Normal 86 3" xfId="3808"/>
    <cellStyle name="Normal 86 3 2" xfId="10684"/>
    <cellStyle name="Normal 86 3 2 2" xfId="23085"/>
    <cellStyle name="Normal 86 3 3" xfId="28497"/>
    <cellStyle name="Normal 86 3 4" xfId="27821"/>
    <cellStyle name="Normal 86 4" xfId="26033"/>
    <cellStyle name="Normal 86 5" xfId="26004"/>
    <cellStyle name="Normal 86 6" xfId="25938"/>
    <cellStyle name="Normal 86 6 2" xfId="27434"/>
    <cellStyle name="Normal 86 7" xfId="27433"/>
    <cellStyle name="Normal 86_LNG &amp; LPG rework" xfId="30802"/>
    <cellStyle name="Normal 87" xfId="2903"/>
    <cellStyle name="Normal 87 2" xfId="3525"/>
    <cellStyle name="Normal 87 2 2" xfId="6386"/>
    <cellStyle name="Normal 87 2 2 2" xfId="12550"/>
    <cellStyle name="Normal 87 2 2 2 2" xfId="24937"/>
    <cellStyle name="Normal 87 2 2 3" xfId="18816"/>
    <cellStyle name="Normal 87 2 3" xfId="9311"/>
    <cellStyle name="Normal 87 2 3 2" xfId="21721"/>
    <cellStyle name="Normal 87 2 4" xfId="16586"/>
    <cellStyle name="Normal 87 3" xfId="3809"/>
    <cellStyle name="Normal 87 3 2" xfId="10873"/>
    <cellStyle name="Normal 87 3 2 2" xfId="23274"/>
    <cellStyle name="Normal 87 3 3" xfId="28498"/>
    <cellStyle name="Normal 87 3 4" xfId="27822"/>
    <cellStyle name="Normal 87 4" xfId="26039"/>
    <cellStyle name="Normal 87 5" xfId="26005"/>
    <cellStyle name="Normal 87 6" xfId="25937"/>
    <cellStyle name="Normal 87 6 2" xfId="27436"/>
    <cellStyle name="Normal 87 7" xfId="27435"/>
    <cellStyle name="Normal 87_LNG &amp; LPG rework" xfId="30803"/>
    <cellStyle name="Normal 88" xfId="2904"/>
    <cellStyle name="Normal 88 2" xfId="3810"/>
    <cellStyle name="Normal 88 2 2" xfId="26013"/>
    <cellStyle name="Normal 88 3" xfId="26006"/>
    <cellStyle name="Normal 88 4" xfId="25941"/>
    <cellStyle name="Normal 88 5" xfId="27437"/>
    <cellStyle name="Normal 88_LNG &amp; LPG rework" xfId="30804"/>
    <cellStyle name="Normal 89" xfId="2905"/>
    <cellStyle name="Normal 89 2" xfId="3530"/>
    <cellStyle name="Normal 89 3" xfId="3811"/>
    <cellStyle name="Normal 89 3 2" xfId="28499"/>
    <cellStyle name="Normal 89 3 3" xfId="27823"/>
    <cellStyle name="Normal 89 4" xfId="25944"/>
    <cellStyle name="Normal 89 5" xfId="27438"/>
    <cellStyle name="Normal 89_LNG &amp; LPG rework" xfId="30805"/>
    <cellStyle name="Normal 9" xfId="114"/>
    <cellStyle name="Normal 9 10" xfId="2906"/>
    <cellStyle name="Normal 9 10 10" xfId="2907"/>
    <cellStyle name="Normal 9 10 10 2" xfId="5886"/>
    <cellStyle name="Normal 9 10 10 2 2" xfId="12175"/>
    <cellStyle name="Normal 9 10 10 2 2 2" xfId="24563"/>
    <cellStyle name="Normal 9 10 10 2 3" xfId="18316"/>
    <cellStyle name="Normal 9 10 10 3" xfId="8810"/>
    <cellStyle name="Normal 9 10 10 3 2" xfId="21221"/>
    <cellStyle name="Normal 9 10 10 4" xfId="16086"/>
    <cellStyle name="Normal 9 10 11" xfId="2908"/>
    <cellStyle name="Normal 9 10 11 2" xfId="5887"/>
    <cellStyle name="Normal 9 10 11 2 2" xfId="12176"/>
    <cellStyle name="Normal 9 10 11 2 2 2" xfId="24564"/>
    <cellStyle name="Normal 9 10 11 2 3" xfId="18317"/>
    <cellStyle name="Normal 9 10 11 3" xfId="8811"/>
    <cellStyle name="Normal 9 10 11 3 2" xfId="21222"/>
    <cellStyle name="Normal 9 10 11 4" xfId="16087"/>
    <cellStyle name="Normal 9 10 12" xfId="2909"/>
    <cellStyle name="Normal 9 10 12 2" xfId="5888"/>
    <cellStyle name="Normal 9 10 12 2 2" xfId="12177"/>
    <cellStyle name="Normal 9 10 12 2 2 2" xfId="24565"/>
    <cellStyle name="Normal 9 10 12 2 3" xfId="18318"/>
    <cellStyle name="Normal 9 10 12 3" xfId="8812"/>
    <cellStyle name="Normal 9 10 12 3 2" xfId="21223"/>
    <cellStyle name="Normal 9 10 12 4" xfId="16088"/>
    <cellStyle name="Normal 9 10 13" xfId="2910"/>
    <cellStyle name="Normal 9 10 13 2" xfId="5889"/>
    <cellStyle name="Normal 9 10 13 2 2" xfId="12178"/>
    <cellStyle name="Normal 9 10 13 2 2 2" xfId="24566"/>
    <cellStyle name="Normal 9 10 13 2 3" xfId="18319"/>
    <cellStyle name="Normal 9 10 13 3" xfId="8813"/>
    <cellStyle name="Normal 9 10 13 3 2" xfId="21224"/>
    <cellStyle name="Normal 9 10 13 4" xfId="16089"/>
    <cellStyle name="Normal 9 10 14" xfId="2911"/>
    <cellStyle name="Normal 9 10 14 2" xfId="5890"/>
    <cellStyle name="Normal 9 10 14 2 2" xfId="12179"/>
    <cellStyle name="Normal 9 10 14 2 2 2" xfId="24567"/>
    <cellStyle name="Normal 9 10 14 2 3" xfId="18320"/>
    <cellStyle name="Normal 9 10 14 3" xfId="8814"/>
    <cellStyle name="Normal 9 10 14 3 2" xfId="21225"/>
    <cellStyle name="Normal 9 10 14 4" xfId="16090"/>
    <cellStyle name="Normal 9 10 15" xfId="2912"/>
    <cellStyle name="Normal 9 10 15 2" xfId="5891"/>
    <cellStyle name="Normal 9 10 15 2 2" xfId="12180"/>
    <cellStyle name="Normal 9 10 15 2 2 2" xfId="24568"/>
    <cellStyle name="Normal 9 10 15 2 3" xfId="18321"/>
    <cellStyle name="Normal 9 10 15 3" xfId="8815"/>
    <cellStyle name="Normal 9 10 15 3 2" xfId="21226"/>
    <cellStyle name="Normal 9 10 15 4" xfId="16091"/>
    <cellStyle name="Normal 9 10 16" xfId="5885"/>
    <cellStyle name="Normal 9 10 16 2" xfId="12174"/>
    <cellStyle name="Normal 9 10 16 2 2" xfId="24562"/>
    <cellStyle name="Normal 9 10 16 3" xfId="18315"/>
    <cellStyle name="Normal 9 10 17" xfId="8809"/>
    <cellStyle name="Normal 9 10 17 2" xfId="21220"/>
    <cellStyle name="Normal 9 10 18" xfId="16085"/>
    <cellStyle name="Normal 9 10 2" xfId="2913"/>
    <cellStyle name="Normal 9 10 2 2" xfId="5892"/>
    <cellStyle name="Normal 9 10 2 2 2" xfId="10244"/>
    <cellStyle name="Normal 9 10 2 2 2 2" xfId="22645"/>
    <cellStyle name="Normal 9 10 2 2 3" xfId="18322"/>
    <cellStyle name="Normal 9 10 2 3" xfId="10539"/>
    <cellStyle name="Normal 9 10 2 3 2" xfId="22940"/>
    <cellStyle name="Normal 9 10 2 4" xfId="8816"/>
    <cellStyle name="Normal 9 10 2 4 2" xfId="21227"/>
    <cellStyle name="Normal 9 10 2 5" xfId="16092"/>
    <cellStyle name="Normal 9 10 2_LNG &amp; LPG rework" xfId="30806"/>
    <cellStyle name="Normal 9 10 3" xfId="2914"/>
    <cellStyle name="Normal 9 10 3 2" xfId="5893"/>
    <cellStyle name="Normal 9 10 3 2 2" xfId="10335"/>
    <cellStyle name="Normal 9 10 3 2 2 2" xfId="22736"/>
    <cellStyle name="Normal 9 10 3 2 3" xfId="18323"/>
    <cellStyle name="Normal 9 10 3 3" xfId="10726"/>
    <cellStyle name="Normal 9 10 3 3 2" xfId="23127"/>
    <cellStyle name="Normal 9 10 3 4" xfId="8817"/>
    <cellStyle name="Normal 9 10 3 4 2" xfId="21228"/>
    <cellStyle name="Normal 9 10 3 5" xfId="16093"/>
    <cellStyle name="Normal 9 10 3_LNG &amp; LPG rework" xfId="30807"/>
    <cellStyle name="Normal 9 10 4" xfId="2915"/>
    <cellStyle name="Normal 9 10 4 2" xfId="5894"/>
    <cellStyle name="Normal 9 10 4 2 2" xfId="12181"/>
    <cellStyle name="Normal 9 10 4 2 2 2" xfId="24569"/>
    <cellStyle name="Normal 9 10 4 2 3" xfId="18324"/>
    <cellStyle name="Normal 9 10 4 3" xfId="8818"/>
    <cellStyle name="Normal 9 10 4 3 2" xfId="21229"/>
    <cellStyle name="Normal 9 10 4 4" xfId="16094"/>
    <cellStyle name="Normal 9 10 5" xfId="2916"/>
    <cellStyle name="Normal 9 10 5 2" xfId="5895"/>
    <cellStyle name="Normal 9 10 5 2 2" xfId="12182"/>
    <cellStyle name="Normal 9 10 5 2 2 2" xfId="24570"/>
    <cellStyle name="Normal 9 10 5 2 3" xfId="18325"/>
    <cellStyle name="Normal 9 10 5 3" xfId="8819"/>
    <cellStyle name="Normal 9 10 5 3 2" xfId="21230"/>
    <cellStyle name="Normal 9 10 5 4" xfId="16095"/>
    <cellStyle name="Normal 9 10 6" xfId="2917"/>
    <cellStyle name="Normal 9 10 6 2" xfId="5896"/>
    <cellStyle name="Normal 9 10 6 2 2" xfId="12183"/>
    <cellStyle name="Normal 9 10 6 2 2 2" xfId="24571"/>
    <cellStyle name="Normal 9 10 6 2 3" xfId="18326"/>
    <cellStyle name="Normal 9 10 6 3" xfId="8820"/>
    <cellStyle name="Normal 9 10 6 3 2" xfId="21231"/>
    <cellStyle name="Normal 9 10 6 4" xfId="16096"/>
    <cellStyle name="Normal 9 10 7" xfId="2918"/>
    <cellStyle name="Normal 9 10 7 2" xfId="5897"/>
    <cellStyle name="Normal 9 10 7 2 2" xfId="12184"/>
    <cellStyle name="Normal 9 10 7 2 2 2" xfId="24572"/>
    <cellStyle name="Normal 9 10 7 2 3" xfId="18327"/>
    <cellStyle name="Normal 9 10 7 3" xfId="8821"/>
    <cellStyle name="Normal 9 10 7 3 2" xfId="21232"/>
    <cellStyle name="Normal 9 10 7 4" xfId="16097"/>
    <cellStyle name="Normal 9 10 8" xfId="2919"/>
    <cellStyle name="Normal 9 10 8 2" xfId="5898"/>
    <cellStyle name="Normal 9 10 8 2 2" xfId="12185"/>
    <cellStyle name="Normal 9 10 8 2 2 2" xfId="24573"/>
    <cellStyle name="Normal 9 10 8 2 3" xfId="18328"/>
    <cellStyle name="Normal 9 10 8 3" xfId="8822"/>
    <cellStyle name="Normal 9 10 8 3 2" xfId="21233"/>
    <cellStyle name="Normal 9 10 8 4" xfId="16098"/>
    <cellStyle name="Normal 9 10 9" xfId="2920"/>
    <cellStyle name="Normal 9 10 9 2" xfId="5899"/>
    <cellStyle name="Normal 9 10 9 2 2" xfId="12186"/>
    <cellStyle name="Normal 9 10 9 2 2 2" xfId="24574"/>
    <cellStyle name="Normal 9 10 9 2 3" xfId="18329"/>
    <cellStyle name="Normal 9 10 9 3" xfId="8823"/>
    <cellStyle name="Normal 9 10 9 3 2" xfId="21234"/>
    <cellStyle name="Normal 9 10 9 4" xfId="16099"/>
    <cellStyle name="Normal 9 10_Alumina Prices" xfId="2921"/>
    <cellStyle name="Normal 9 11" xfId="2922"/>
    <cellStyle name="Normal 9 11 10" xfId="2923"/>
    <cellStyle name="Normal 9 11 10 2" xfId="5901"/>
    <cellStyle name="Normal 9 11 10 2 2" xfId="12188"/>
    <cellStyle name="Normal 9 11 10 2 2 2" xfId="24576"/>
    <cellStyle name="Normal 9 11 10 2 3" xfId="18331"/>
    <cellStyle name="Normal 9 11 10 3" xfId="8825"/>
    <cellStyle name="Normal 9 11 10 3 2" xfId="21236"/>
    <cellStyle name="Normal 9 11 10 4" xfId="16101"/>
    <cellStyle name="Normal 9 11 11" xfId="2924"/>
    <cellStyle name="Normal 9 11 11 2" xfId="5902"/>
    <cellStyle name="Normal 9 11 11 2 2" xfId="12189"/>
    <cellStyle name="Normal 9 11 11 2 2 2" xfId="24577"/>
    <cellStyle name="Normal 9 11 11 2 3" xfId="18332"/>
    <cellStyle name="Normal 9 11 11 3" xfId="8826"/>
    <cellStyle name="Normal 9 11 11 3 2" xfId="21237"/>
    <cellStyle name="Normal 9 11 11 4" xfId="16102"/>
    <cellStyle name="Normal 9 11 12" xfId="2925"/>
    <cellStyle name="Normal 9 11 12 2" xfId="5903"/>
    <cellStyle name="Normal 9 11 12 2 2" xfId="12190"/>
    <cellStyle name="Normal 9 11 12 2 2 2" xfId="24578"/>
    <cellStyle name="Normal 9 11 12 2 3" xfId="18333"/>
    <cellStyle name="Normal 9 11 12 3" xfId="8827"/>
    <cellStyle name="Normal 9 11 12 3 2" xfId="21238"/>
    <cellStyle name="Normal 9 11 12 4" xfId="16103"/>
    <cellStyle name="Normal 9 11 13" xfId="2926"/>
    <cellStyle name="Normal 9 11 13 2" xfId="5904"/>
    <cellStyle name="Normal 9 11 13 2 2" xfId="12191"/>
    <cellStyle name="Normal 9 11 13 2 2 2" xfId="24579"/>
    <cellStyle name="Normal 9 11 13 2 3" xfId="18334"/>
    <cellStyle name="Normal 9 11 13 3" xfId="8828"/>
    <cellStyle name="Normal 9 11 13 3 2" xfId="21239"/>
    <cellStyle name="Normal 9 11 13 4" xfId="16104"/>
    <cellStyle name="Normal 9 11 14" xfId="5900"/>
    <cellStyle name="Normal 9 11 14 2" xfId="12187"/>
    <cellStyle name="Normal 9 11 14 2 2" xfId="24575"/>
    <cellStyle name="Normal 9 11 14 3" xfId="18330"/>
    <cellStyle name="Normal 9 11 15" xfId="8824"/>
    <cellStyle name="Normal 9 11 15 2" xfId="21235"/>
    <cellStyle name="Normal 9 11 16" xfId="16100"/>
    <cellStyle name="Normal 9 11 2" xfId="2927"/>
    <cellStyle name="Normal 9 11 2 2" xfId="5905"/>
    <cellStyle name="Normal 9 11 2 2 2" xfId="10248"/>
    <cellStyle name="Normal 9 11 2 2 2 2" xfId="22649"/>
    <cellStyle name="Normal 9 11 2 2 3" xfId="18335"/>
    <cellStyle name="Normal 9 11 2 3" xfId="10543"/>
    <cellStyle name="Normal 9 11 2 3 2" xfId="22944"/>
    <cellStyle name="Normal 9 11 2 4" xfId="8829"/>
    <cellStyle name="Normal 9 11 2 4 2" xfId="21240"/>
    <cellStyle name="Normal 9 11 2 5" xfId="16105"/>
    <cellStyle name="Normal 9 11 2_LNG &amp; LPG rework" xfId="30808"/>
    <cellStyle name="Normal 9 11 3" xfId="2928"/>
    <cellStyle name="Normal 9 11 3 2" xfId="5906"/>
    <cellStyle name="Normal 9 11 3 2 2" xfId="10339"/>
    <cellStyle name="Normal 9 11 3 2 2 2" xfId="22740"/>
    <cellStyle name="Normal 9 11 3 2 3" xfId="18336"/>
    <cellStyle name="Normal 9 11 3 3" xfId="10730"/>
    <cellStyle name="Normal 9 11 3 3 2" xfId="23131"/>
    <cellStyle name="Normal 9 11 3 4" xfId="8830"/>
    <cellStyle name="Normal 9 11 3 4 2" xfId="21241"/>
    <cellStyle name="Normal 9 11 3 5" xfId="16106"/>
    <cellStyle name="Normal 9 11 3_LNG &amp; LPG rework" xfId="30809"/>
    <cellStyle name="Normal 9 11 4" xfId="2929"/>
    <cellStyle name="Normal 9 11 4 2" xfId="5907"/>
    <cellStyle name="Normal 9 11 4 2 2" xfId="12192"/>
    <cellStyle name="Normal 9 11 4 2 2 2" xfId="24580"/>
    <cellStyle name="Normal 9 11 4 2 3" xfId="18337"/>
    <cellStyle name="Normal 9 11 4 3" xfId="8831"/>
    <cellStyle name="Normal 9 11 4 3 2" xfId="21242"/>
    <cellStyle name="Normal 9 11 4 4" xfId="16107"/>
    <cellStyle name="Normal 9 11 5" xfId="2930"/>
    <cellStyle name="Normal 9 11 5 2" xfId="5908"/>
    <cellStyle name="Normal 9 11 5 2 2" xfId="12193"/>
    <cellStyle name="Normal 9 11 5 2 2 2" xfId="24581"/>
    <cellStyle name="Normal 9 11 5 2 3" xfId="18338"/>
    <cellStyle name="Normal 9 11 5 3" xfId="8832"/>
    <cellStyle name="Normal 9 11 5 3 2" xfId="21243"/>
    <cellStyle name="Normal 9 11 5 4" xfId="16108"/>
    <cellStyle name="Normal 9 11 6" xfId="2931"/>
    <cellStyle name="Normal 9 11 6 2" xfId="5909"/>
    <cellStyle name="Normal 9 11 6 2 2" xfId="12194"/>
    <cellStyle name="Normal 9 11 6 2 2 2" xfId="24582"/>
    <cellStyle name="Normal 9 11 6 2 3" xfId="18339"/>
    <cellStyle name="Normal 9 11 6 3" xfId="8833"/>
    <cellStyle name="Normal 9 11 6 3 2" xfId="21244"/>
    <cellStyle name="Normal 9 11 6 4" xfId="16109"/>
    <cellStyle name="Normal 9 11 7" xfId="2932"/>
    <cellStyle name="Normal 9 11 7 2" xfId="5910"/>
    <cellStyle name="Normal 9 11 7 2 2" xfId="12195"/>
    <cellStyle name="Normal 9 11 7 2 2 2" xfId="24583"/>
    <cellStyle name="Normal 9 11 7 2 3" xfId="18340"/>
    <cellStyle name="Normal 9 11 7 3" xfId="8834"/>
    <cellStyle name="Normal 9 11 7 3 2" xfId="21245"/>
    <cellStyle name="Normal 9 11 7 4" xfId="16110"/>
    <cellStyle name="Normal 9 11 8" xfId="2933"/>
    <cellStyle name="Normal 9 11 8 2" xfId="5911"/>
    <cellStyle name="Normal 9 11 8 2 2" xfId="12196"/>
    <cellStyle name="Normal 9 11 8 2 2 2" xfId="24584"/>
    <cellStyle name="Normal 9 11 8 2 3" xfId="18341"/>
    <cellStyle name="Normal 9 11 8 3" xfId="8835"/>
    <cellStyle name="Normal 9 11 8 3 2" xfId="21246"/>
    <cellStyle name="Normal 9 11 8 4" xfId="16111"/>
    <cellStyle name="Normal 9 11 9" xfId="2934"/>
    <cellStyle name="Normal 9 11 9 2" xfId="5912"/>
    <cellStyle name="Normal 9 11 9 2 2" xfId="12197"/>
    <cellStyle name="Normal 9 11 9 2 2 2" xfId="24585"/>
    <cellStyle name="Normal 9 11 9 2 3" xfId="18342"/>
    <cellStyle name="Normal 9 11 9 3" xfId="8836"/>
    <cellStyle name="Normal 9 11 9 3 2" xfId="21247"/>
    <cellStyle name="Normal 9 11 9 4" xfId="16112"/>
    <cellStyle name="Normal 9 11_Alumina Prices" xfId="2935"/>
    <cellStyle name="Normal 9 12" xfId="2936"/>
    <cellStyle name="Normal 9 12 10" xfId="2937"/>
    <cellStyle name="Normal 9 12 10 2" xfId="5914"/>
    <cellStyle name="Normal 9 12 10 2 2" xfId="12199"/>
    <cellStyle name="Normal 9 12 10 2 2 2" xfId="24587"/>
    <cellStyle name="Normal 9 12 10 2 3" xfId="18344"/>
    <cellStyle name="Normal 9 12 10 3" xfId="8838"/>
    <cellStyle name="Normal 9 12 10 3 2" xfId="21249"/>
    <cellStyle name="Normal 9 12 10 4" xfId="16114"/>
    <cellStyle name="Normal 9 12 11" xfId="2938"/>
    <cellStyle name="Normal 9 12 11 2" xfId="5915"/>
    <cellStyle name="Normal 9 12 11 2 2" xfId="12200"/>
    <cellStyle name="Normal 9 12 11 2 2 2" xfId="24588"/>
    <cellStyle name="Normal 9 12 11 2 3" xfId="18345"/>
    <cellStyle name="Normal 9 12 11 3" xfId="8839"/>
    <cellStyle name="Normal 9 12 11 3 2" xfId="21250"/>
    <cellStyle name="Normal 9 12 11 4" xfId="16115"/>
    <cellStyle name="Normal 9 12 12" xfId="2939"/>
    <cellStyle name="Normal 9 12 12 2" xfId="5916"/>
    <cellStyle name="Normal 9 12 12 2 2" xfId="12201"/>
    <cellStyle name="Normal 9 12 12 2 2 2" xfId="24589"/>
    <cellStyle name="Normal 9 12 12 2 3" xfId="18346"/>
    <cellStyle name="Normal 9 12 12 3" xfId="8840"/>
    <cellStyle name="Normal 9 12 12 3 2" xfId="21251"/>
    <cellStyle name="Normal 9 12 12 4" xfId="16116"/>
    <cellStyle name="Normal 9 12 13" xfId="2940"/>
    <cellStyle name="Normal 9 12 13 2" xfId="5917"/>
    <cellStyle name="Normal 9 12 13 2 2" xfId="12202"/>
    <cellStyle name="Normal 9 12 13 2 2 2" xfId="24590"/>
    <cellStyle name="Normal 9 12 13 2 3" xfId="18347"/>
    <cellStyle name="Normal 9 12 13 3" xfId="8841"/>
    <cellStyle name="Normal 9 12 13 3 2" xfId="21252"/>
    <cellStyle name="Normal 9 12 13 4" xfId="16117"/>
    <cellStyle name="Normal 9 12 14" xfId="5913"/>
    <cellStyle name="Normal 9 12 14 2" xfId="12198"/>
    <cellStyle name="Normal 9 12 14 2 2" xfId="24586"/>
    <cellStyle name="Normal 9 12 14 3" xfId="18343"/>
    <cellStyle name="Normal 9 12 15" xfId="8837"/>
    <cellStyle name="Normal 9 12 15 2" xfId="21248"/>
    <cellStyle name="Normal 9 12 16" xfId="16113"/>
    <cellStyle name="Normal 9 12 2" xfId="2941"/>
    <cellStyle name="Normal 9 12 2 2" xfId="5918"/>
    <cellStyle name="Normal 9 12 2 2 2" xfId="10253"/>
    <cellStyle name="Normal 9 12 2 2 2 2" xfId="22654"/>
    <cellStyle name="Normal 9 12 2 2 3" xfId="18348"/>
    <cellStyle name="Normal 9 12 2 3" xfId="10548"/>
    <cellStyle name="Normal 9 12 2 3 2" xfId="22949"/>
    <cellStyle name="Normal 9 12 2 4" xfId="8842"/>
    <cellStyle name="Normal 9 12 2 4 2" xfId="21253"/>
    <cellStyle name="Normal 9 12 2 5" xfId="16118"/>
    <cellStyle name="Normal 9 12 2_LNG &amp; LPG rework" xfId="30810"/>
    <cellStyle name="Normal 9 12 3" xfId="2942"/>
    <cellStyle name="Normal 9 12 3 2" xfId="5919"/>
    <cellStyle name="Normal 9 12 3 2 2" xfId="10344"/>
    <cellStyle name="Normal 9 12 3 2 2 2" xfId="22745"/>
    <cellStyle name="Normal 9 12 3 2 3" xfId="18349"/>
    <cellStyle name="Normal 9 12 3 3" xfId="10735"/>
    <cellStyle name="Normal 9 12 3 3 2" xfId="23136"/>
    <cellStyle name="Normal 9 12 3 4" xfId="8843"/>
    <cellStyle name="Normal 9 12 3 4 2" xfId="21254"/>
    <cellStyle name="Normal 9 12 3 5" xfId="16119"/>
    <cellStyle name="Normal 9 12 3_LNG &amp; LPG rework" xfId="30811"/>
    <cellStyle name="Normal 9 12 4" xfId="2943"/>
    <cellStyle name="Normal 9 12 4 2" xfId="5920"/>
    <cellStyle name="Normal 9 12 4 2 2" xfId="12203"/>
    <cellStyle name="Normal 9 12 4 2 2 2" xfId="24591"/>
    <cellStyle name="Normal 9 12 4 2 3" xfId="18350"/>
    <cellStyle name="Normal 9 12 4 3" xfId="8844"/>
    <cellStyle name="Normal 9 12 4 3 2" xfId="21255"/>
    <cellStyle name="Normal 9 12 4 4" xfId="16120"/>
    <cellStyle name="Normal 9 12 5" xfId="2944"/>
    <cellStyle name="Normal 9 12 5 2" xfId="5921"/>
    <cellStyle name="Normal 9 12 5 2 2" xfId="12204"/>
    <cellStyle name="Normal 9 12 5 2 2 2" xfId="24592"/>
    <cellStyle name="Normal 9 12 5 2 3" xfId="18351"/>
    <cellStyle name="Normal 9 12 5 3" xfId="8845"/>
    <cellStyle name="Normal 9 12 5 3 2" xfId="21256"/>
    <cellStyle name="Normal 9 12 5 4" xfId="16121"/>
    <cellStyle name="Normal 9 12 6" xfId="2945"/>
    <cellStyle name="Normal 9 12 6 2" xfId="5922"/>
    <cellStyle name="Normal 9 12 6 2 2" xfId="12205"/>
    <cellStyle name="Normal 9 12 6 2 2 2" xfId="24593"/>
    <cellStyle name="Normal 9 12 6 2 3" xfId="18352"/>
    <cellStyle name="Normal 9 12 6 3" xfId="8846"/>
    <cellStyle name="Normal 9 12 6 3 2" xfId="21257"/>
    <cellStyle name="Normal 9 12 6 4" xfId="16122"/>
    <cellStyle name="Normal 9 12 7" xfId="2946"/>
    <cellStyle name="Normal 9 12 7 2" xfId="5923"/>
    <cellStyle name="Normal 9 12 7 2 2" xfId="12206"/>
    <cellStyle name="Normal 9 12 7 2 2 2" xfId="24594"/>
    <cellStyle name="Normal 9 12 7 2 3" xfId="18353"/>
    <cellStyle name="Normal 9 12 7 3" xfId="8847"/>
    <cellStyle name="Normal 9 12 7 3 2" xfId="21258"/>
    <cellStyle name="Normal 9 12 7 4" xfId="16123"/>
    <cellStyle name="Normal 9 12 8" xfId="2947"/>
    <cellStyle name="Normal 9 12 8 2" xfId="5924"/>
    <cellStyle name="Normal 9 12 8 2 2" xfId="12207"/>
    <cellStyle name="Normal 9 12 8 2 2 2" xfId="24595"/>
    <cellStyle name="Normal 9 12 8 2 3" xfId="18354"/>
    <cellStyle name="Normal 9 12 8 3" xfId="8848"/>
    <cellStyle name="Normal 9 12 8 3 2" xfId="21259"/>
    <cellStyle name="Normal 9 12 8 4" xfId="16124"/>
    <cellStyle name="Normal 9 12 9" xfId="2948"/>
    <cellStyle name="Normal 9 12 9 2" xfId="5925"/>
    <cellStyle name="Normal 9 12 9 2 2" xfId="12208"/>
    <cellStyle name="Normal 9 12 9 2 2 2" xfId="24596"/>
    <cellStyle name="Normal 9 12 9 2 3" xfId="18355"/>
    <cellStyle name="Normal 9 12 9 3" xfId="8849"/>
    <cellStyle name="Normal 9 12 9 3 2" xfId="21260"/>
    <cellStyle name="Normal 9 12 9 4" xfId="16125"/>
    <cellStyle name="Normal 9 12_Alumina Prices" xfId="2949"/>
    <cellStyle name="Normal 9 13" xfId="2950"/>
    <cellStyle name="Normal 9 13 10" xfId="2951"/>
    <cellStyle name="Normal 9 13 10 2" xfId="5927"/>
    <cellStyle name="Normal 9 13 10 2 2" xfId="12210"/>
    <cellStyle name="Normal 9 13 10 2 2 2" xfId="24598"/>
    <cellStyle name="Normal 9 13 10 2 3" xfId="18357"/>
    <cellStyle name="Normal 9 13 10 3" xfId="8851"/>
    <cellStyle name="Normal 9 13 10 3 2" xfId="21262"/>
    <cellStyle name="Normal 9 13 10 4" xfId="16127"/>
    <cellStyle name="Normal 9 13 11" xfId="2952"/>
    <cellStyle name="Normal 9 13 11 2" xfId="5928"/>
    <cellStyle name="Normal 9 13 11 2 2" xfId="12211"/>
    <cellStyle name="Normal 9 13 11 2 2 2" xfId="24599"/>
    <cellStyle name="Normal 9 13 11 2 3" xfId="18358"/>
    <cellStyle name="Normal 9 13 11 3" xfId="8852"/>
    <cellStyle name="Normal 9 13 11 3 2" xfId="21263"/>
    <cellStyle name="Normal 9 13 11 4" xfId="16128"/>
    <cellStyle name="Normal 9 13 12" xfId="2953"/>
    <cellStyle name="Normal 9 13 12 2" xfId="5929"/>
    <cellStyle name="Normal 9 13 12 2 2" xfId="12212"/>
    <cellStyle name="Normal 9 13 12 2 2 2" xfId="24600"/>
    <cellStyle name="Normal 9 13 12 2 3" xfId="18359"/>
    <cellStyle name="Normal 9 13 12 3" xfId="8853"/>
    <cellStyle name="Normal 9 13 12 3 2" xfId="21264"/>
    <cellStyle name="Normal 9 13 12 4" xfId="16129"/>
    <cellStyle name="Normal 9 13 13" xfId="5926"/>
    <cellStyle name="Normal 9 13 13 2" xfId="12209"/>
    <cellStyle name="Normal 9 13 13 2 2" xfId="24597"/>
    <cellStyle name="Normal 9 13 13 3" xfId="18356"/>
    <cellStyle name="Normal 9 13 14" xfId="8850"/>
    <cellStyle name="Normal 9 13 14 2" xfId="21261"/>
    <cellStyle name="Normal 9 13 15" xfId="16126"/>
    <cellStyle name="Normal 9 13 2" xfId="2954"/>
    <cellStyle name="Normal 9 13 2 2" xfId="5930"/>
    <cellStyle name="Normal 9 13 2 2 2" xfId="10257"/>
    <cellStyle name="Normal 9 13 2 2 2 2" xfId="22658"/>
    <cellStyle name="Normal 9 13 2 2 3" xfId="18360"/>
    <cellStyle name="Normal 9 13 2 3" xfId="10552"/>
    <cellStyle name="Normal 9 13 2 3 2" xfId="22953"/>
    <cellStyle name="Normal 9 13 2 4" xfId="8854"/>
    <cellStyle name="Normal 9 13 2 4 2" xfId="21265"/>
    <cellStyle name="Normal 9 13 2 5" xfId="16130"/>
    <cellStyle name="Normal 9 13 2_LNG &amp; LPG rework" xfId="30812"/>
    <cellStyle name="Normal 9 13 3" xfId="2955"/>
    <cellStyle name="Normal 9 13 3 2" xfId="5931"/>
    <cellStyle name="Normal 9 13 3 2 2" xfId="10348"/>
    <cellStyle name="Normal 9 13 3 2 2 2" xfId="22749"/>
    <cellStyle name="Normal 9 13 3 2 3" xfId="18361"/>
    <cellStyle name="Normal 9 13 3 3" xfId="10739"/>
    <cellStyle name="Normal 9 13 3 3 2" xfId="23140"/>
    <cellStyle name="Normal 9 13 3 4" xfId="8855"/>
    <cellStyle name="Normal 9 13 3 4 2" xfId="21266"/>
    <cellStyle name="Normal 9 13 3 5" xfId="16131"/>
    <cellStyle name="Normal 9 13 3_LNG &amp; LPG rework" xfId="30813"/>
    <cellStyle name="Normal 9 13 4" xfId="2956"/>
    <cellStyle name="Normal 9 13 4 2" xfId="5932"/>
    <cellStyle name="Normal 9 13 4 2 2" xfId="12213"/>
    <cellStyle name="Normal 9 13 4 2 2 2" xfId="24601"/>
    <cellStyle name="Normal 9 13 4 2 3" xfId="18362"/>
    <cellStyle name="Normal 9 13 4 3" xfId="8856"/>
    <cellStyle name="Normal 9 13 4 3 2" xfId="21267"/>
    <cellStyle name="Normal 9 13 4 4" xfId="16132"/>
    <cellStyle name="Normal 9 13 5" xfId="2957"/>
    <cellStyle name="Normal 9 13 5 2" xfId="5933"/>
    <cellStyle name="Normal 9 13 5 2 2" xfId="12214"/>
    <cellStyle name="Normal 9 13 5 2 2 2" xfId="24602"/>
    <cellStyle name="Normal 9 13 5 2 3" xfId="18363"/>
    <cellStyle name="Normal 9 13 5 3" xfId="8857"/>
    <cellStyle name="Normal 9 13 5 3 2" xfId="21268"/>
    <cellStyle name="Normal 9 13 5 4" xfId="16133"/>
    <cellStyle name="Normal 9 13 6" xfId="2958"/>
    <cellStyle name="Normal 9 13 6 2" xfId="5934"/>
    <cellStyle name="Normal 9 13 6 2 2" xfId="12215"/>
    <cellStyle name="Normal 9 13 6 2 2 2" xfId="24603"/>
    <cellStyle name="Normal 9 13 6 2 3" xfId="18364"/>
    <cellStyle name="Normal 9 13 6 3" xfId="8858"/>
    <cellStyle name="Normal 9 13 6 3 2" xfId="21269"/>
    <cellStyle name="Normal 9 13 6 4" xfId="16134"/>
    <cellStyle name="Normal 9 13 7" xfId="2959"/>
    <cellStyle name="Normal 9 13 7 2" xfId="5935"/>
    <cellStyle name="Normal 9 13 7 2 2" xfId="12216"/>
    <cellStyle name="Normal 9 13 7 2 2 2" xfId="24604"/>
    <cellStyle name="Normal 9 13 7 2 3" xfId="18365"/>
    <cellStyle name="Normal 9 13 7 3" xfId="8859"/>
    <cellStyle name="Normal 9 13 7 3 2" xfId="21270"/>
    <cellStyle name="Normal 9 13 7 4" xfId="16135"/>
    <cellStyle name="Normal 9 13 8" xfId="2960"/>
    <cellStyle name="Normal 9 13 8 2" xfId="5936"/>
    <cellStyle name="Normal 9 13 8 2 2" xfId="12217"/>
    <cellStyle name="Normal 9 13 8 2 2 2" xfId="24605"/>
    <cellStyle name="Normal 9 13 8 2 3" xfId="18366"/>
    <cellStyle name="Normal 9 13 8 3" xfId="8860"/>
    <cellStyle name="Normal 9 13 8 3 2" xfId="21271"/>
    <cellStyle name="Normal 9 13 8 4" xfId="16136"/>
    <cellStyle name="Normal 9 13 9" xfId="2961"/>
    <cellStyle name="Normal 9 13 9 2" xfId="5937"/>
    <cellStyle name="Normal 9 13 9 2 2" xfId="12218"/>
    <cellStyle name="Normal 9 13 9 2 2 2" xfId="24606"/>
    <cellStyle name="Normal 9 13 9 2 3" xfId="18367"/>
    <cellStyle name="Normal 9 13 9 3" xfId="8861"/>
    <cellStyle name="Normal 9 13 9 3 2" xfId="21272"/>
    <cellStyle name="Normal 9 13 9 4" xfId="16137"/>
    <cellStyle name="Normal 9 13_Alumina Prices" xfId="2962"/>
    <cellStyle name="Normal 9 14" xfId="2963"/>
    <cellStyle name="Normal 9 14 10" xfId="2964"/>
    <cellStyle name="Normal 9 14 10 2" xfId="5939"/>
    <cellStyle name="Normal 9 14 10 2 2" xfId="12220"/>
    <cellStyle name="Normal 9 14 10 2 2 2" xfId="24608"/>
    <cellStyle name="Normal 9 14 10 2 3" xfId="18369"/>
    <cellStyle name="Normal 9 14 10 3" xfId="8863"/>
    <cellStyle name="Normal 9 14 10 3 2" xfId="21274"/>
    <cellStyle name="Normal 9 14 10 4" xfId="16139"/>
    <cellStyle name="Normal 9 14 11" xfId="2965"/>
    <cellStyle name="Normal 9 14 11 2" xfId="5940"/>
    <cellStyle name="Normal 9 14 11 2 2" xfId="12221"/>
    <cellStyle name="Normal 9 14 11 2 2 2" xfId="24609"/>
    <cellStyle name="Normal 9 14 11 2 3" xfId="18370"/>
    <cellStyle name="Normal 9 14 11 3" xfId="8864"/>
    <cellStyle name="Normal 9 14 11 3 2" xfId="21275"/>
    <cellStyle name="Normal 9 14 11 4" xfId="16140"/>
    <cellStyle name="Normal 9 14 12" xfId="2966"/>
    <cellStyle name="Normal 9 14 12 2" xfId="5941"/>
    <cellStyle name="Normal 9 14 12 2 2" xfId="12222"/>
    <cellStyle name="Normal 9 14 12 2 2 2" xfId="24610"/>
    <cellStyle name="Normal 9 14 12 2 3" xfId="18371"/>
    <cellStyle name="Normal 9 14 12 3" xfId="8865"/>
    <cellStyle name="Normal 9 14 12 3 2" xfId="21276"/>
    <cellStyle name="Normal 9 14 12 4" xfId="16141"/>
    <cellStyle name="Normal 9 14 13" xfId="5938"/>
    <cellStyle name="Normal 9 14 13 2" xfId="12219"/>
    <cellStyle name="Normal 9 14 13 2 2" xfId="24607"/>
    <cellStyle name="Normal 9 14 13 3" xfId="18368"/>
    <cellStyle name="Normal 9 14 14" xfId="8862"/>
    <cellStyle name="Normal 9 14 14 2" xfId="21273"/>
    <cellStyle name="Normal 9 14 15" xfId="16138"/>
    <cellStyle name="Normal 9 14 2" xfId="2967"/>
    <cellStyle name="Normal 9 14 2 2" xfId="5942"/>
    <cellStyle name="Normal 9 14 2 2 2" xfId="10261"/>
    <cellStyle name="Normal 9 14 2 2 2 2" xfId="22662"/>
    <cellStyle name="Normal 9 14 2 2 3" xfId="18372"/>
    <cellStyle name="Normal 9 14 2 3" xfId="10556"/>
    <cellStyle name="Normal 9 14 2 3 2" xfId="22957"/>
    <cellStyle name="Normal 9 14 2 4" xfId="8866"/>
    <cellStyle name="Normal 9 14 2 4 2" xfId="21277"/>
    <cellStyle name="Normal 9 14 2 5" xfId="16142"/>
    <cellStyle name="Normal 9 14 2_LNG &amp; LPG rework" xfId="30814"/>
    <cellStyle name="Normal 9 14 3" xfId="2968"/>
    <cellStyle name="Normal 9 14 3 2" xfId="5943"/>
    <cellStyle name="Normal 9 14 3 2 2" xfId="10352"/>
    <cellStyle name="Normal 9 14 3 2 2 2" xfId="22753"/>
    <cellStyle name="Normal 9 14 3 2 3" xfId="18373"/>
    <cellStyle name="Normal 9 14 3 3" xfId="10743"/>
    <cellStyle name="Normal 9 14 3 3 2" xfId="23144"/>
    <cellStyle name="Normal 9 14 3 4" xfId="8867"/>
    <cellStyle name="Normal 9 14 3 4 2" xfId="21278"/>
    <cellStyle name="Normal 9 14 3 5" xfId="16143"/>
    <cellStyle name="Normal 9 14 3_LNG &amp; LPG rework" xfId="30815"/>
    <cellStyle name="Normal 9 14 4" xfId="2969"/>
    <cellStyle name="Normal 9 14 4 2" xfId="5944"/>
    <cellStyle name="Normal 9 14 4 2 2" xfId="12223"/>
    <cellStyle name="Normal 9 14 4 2 2 2" xfId="24611"/>
    <cellStyle name="Normal 9 14 4 2 3" xfId="18374"/>
    <cellStyle name="Normal 9 14 4 3" xfId="8868"/>
    <cellStyle name="Normal 9 14 4 3 2" xfId="21279"/>
    <cellStyle name="Normal 9 14 4 4" xfId="16144"/>
    <cellStyle name="Normal 9 14 5" xfId="2970"/>
    <cellStyle name="Normal 9 14 5 2" xfId="5945"/>
    <cellStyle name="Normal 9 14 5 2 2" xfId="12224"/>
    <cellStyle name="Normal 9 14 5 2 2 2" xfId="24612"/>
    <cellStyle name="Normal 9 14 5 2 3" xfId="18375"/>
    <cellStyle name="Normal 9 14 5 3" xfId="8869"/>
    <cellStyle name="Normal 9 14 5 3 2" xfId="21280"/>
    <cellStyle name="Normal 9 14 5 4" xfId="16145"/>
    <cellStyle name="Normal 9 14 6" xfId="2971"/>
    <cellStyle name="Normal 9 14 6 2" xfId="5946"/>
    <cellStyle name="Normal 9 14 6 2 2" xfId="12225"/>
    <cellStyle name="Normal 9 14 6 2 2 2" xfId="24613"/>
    <cellStyle name="Normal 9 14 6 2 3" xfId="18376"/>
    <cellStyle name="Normal 9 14 6 3" xfId="8870"/>
    <cellStyle name="Normal 9 14 6 3 2" xfId="21281"/>
    <cellStyle name="Normal 9 14 6 4" xfId="16146"/>
    <cellStyle name="Normal 9 14 7" xfId="2972"/>
    <cellStyle name="Normal 9 14 7 2" xfId="5947"/>
    <cellStyle name="Normal 9 14 7 2 2" xfId="12226"/>
    <cellStyle name="Normal 9 14 7 2 2 2" xfId="24614"/>
    <cellStyle name="Normal 9 14 7 2 3" xfId="18377"/>
    <cellStyle name="Normal 9 14 7 3" xfId="8871"/>
    <cellStyle name="Normal 9 14 7 3 2" xfId="21282"/>
    <cellStyle name="Normal 9 14 7 4" xfId="16147"/>
    <cellStyle name="Normal 9 14 8" xfId="2973"/>
    <cellStyle name="Normal 9 14 8 2" xfId="5948"/>
    <cellStyle name="Normal 9 14 8 2 2" xfId="12227"/>
    <cellStyle name="Normal 9 14 8 2 2 2" xfId="24615"/>
    <cellStyle name="Normal 9 14 8 2 3" xfId="18378"/>
    <cellStyle name="Normal 9 14 8 3" xfId="8872"/>
    <cellStyle name="Normal 9 14 8 3 2" xfId="21283"/>
    <cellStyle name="Normal 9 14 8 4" xfId="16148"/>
    <cellStyle name="Normal 9 14 9" xfId="2974"/>
    <cellStyle name="Normal 9 14 9 2" xfId="5949"/>
    <cellStyle name="Normal 9 14 9 2 2" xfId="12228"/>
    <cellStyle name="Normal 9 14 9 2 2 2" xfId="24616"/>
    <cellStyle name="Normal 9 14 9 2 3" xfId="18379"/>
    <cellStyle name="Normal 9 14 9 3" xfId="8873"/>
    <cellStyle name="Normal 9 14 9 3 2" xfId="21284"/>
    <cellStyle name="Normal 9 14 9 4" xfId="16149"/>
    <cellStyle name="Normal 9 14_Alumina Prices" xfId="2975"/>
    <cellStyle name="Normal 9 15" xfId="2976"/>
    <cellStyle name="Normal 9 15 10" xfId="2977"/>
    <cellStyle name="Normal 9 15 10 2" xfId="5950"/>
    <cellStyle name="Normal 9 15 10 2 2" xfId="12229"/>
    <cellStyle name="Normal 9 15 10 2 2 2" xfId="24617"/>
    <cellStyle name="Normal 9 15 10 2 3" xfId="18380"/>
    <cellStyle name="Normal 9 15 10 3" xfId="8874"/>
    <cellStyle name="Normal 9 15 10 3 2" xfId="21285"/>
    <cellStyle name="Normal 9 15 10 4" xfId="16150"/>
    <cellStyle name="Normal 9 15 11" xfId="2978"/>
    <cellStyle name="Normal 9 15 11 2" xfId="5951"/>
    <cellStyle name="Normal 9 15 11 2 2" xfId="12230"/>
    <cellStyle name="Normal 9 15 11 2 2 2" xfId="24618"/>
    <cellStyle name="Normal 9 15 11 2 3" xfId="18381"/>
    <cellStyle name="Normal 9 15 11 3" xfId="8875"/>
    <cellStyle name="Normal 9 15 11 3 2" xfId="21286"/>
    <cellStyle name="Normal 9 15 11 4" xfId="16151"/>
    <cellStyle name="Normal 9 15 12" xfId="3812"/>
    <cellStyle name="Normal 9 15 12 2" xfId="28500"/>
    <cellStyle name="Normal 9 15 12 3" xfId="27824"/>
    <cellStyle name="Normal 9 15 13" xfId="28228"/>
    <cellStyle name="Normal 9 15 14" xfId="27553"/>
    <cellStyle name="Normal 9 15 2" xfId="2979"/>
    <cellStyle name="Normal 9 15 2 2" xfId="5952"/>
    <cellStyle name="Normal 9 15 2 2 2" xfId="10265"/>
    <cellStyle name="Normal 9 15 2 2 2 2" xfId="22666"/>
    <cellStyle name="Normal 9 15 2 2 3" xfId="18382"/>
    <cellStyle name="Normal 9 15 2 3" xfId="10560"/>
    <cellStyle name="Normal 9 15 2 3 2" xfId="22961"/>
    <cellStyle name="Normal 9 15 2 4" xfId="8876"/>
    <cellStyle name="Normal 9 15 2 4 2" xfId="21287"/>
    <cellStyle name="Normal 9 15 2 5" xfId="16152"/>
    <cellStyle name="Normal 9 15 2_LNG &amp; LPG rework" xfId="30816"/>
    <cellStyle name="Normal 9 15 3" xfId="2980"/>
    <cellStyle name="Normal 9 15 3 2" xfId="5953"/>
    <cellStyle name="Normal 9 15 3 2 2" xfId="10356"/>
    <cellStyle name="Normal 9 15 3 2 2 2" xfId="22757"/>
    <cellStyle name="Normal 9 15 3 2 3" xfId="18383"/>
    <cellStyle name="Normal 9 15 3 3" xfId="10747"/>
    <cellStyle name="Normal 9 15 3 3 2" xfId="23148"/>
    <cellStyle name="Normal 9 15 3 4" xfId="8877"/>
    <cellStyle name="Normal 9 15 3 4 2" xfId="21288"/>
    <cellStyle name="Normal 9 15 3 5" xfId="16153"/>
    <cellStyle name="Normal 9 15 3_LNG &amp; LPG rework" xfId="30817"/>
    <cellStyle name="Normal 9 15 4" xfId="2981"/>
    <cellStyle name="Normal 9 15 4 2" xfId="5954"/>
    <cellStyle name="Normal 9 15 4 2 2" xfId="12231"/>
    <cellStyle name="Normal 9 15 4 2 2 2" xfId="24619"/>
    <cellStyle name="Normal 9 15 4 2 3" xfId="18384"/>
    <cellStyle name="Normal 9 15 4 3" xfId="8878"/>
    <cellStyle name="Normal 9 15 4 3 2" xfId="21289"/>
    <cellStyle name="Normal 9 15 4 4" xfId="16154"/>
    <cellStyle name="Normal 9 15 5" xfId="2982"/>
    <cellStyle name="Normal 9 15 5 2" xfId="5955"/>
    <cellStyle name="Normal 9 15 5 2 2" xfId="12232"/>
    <cellStyle name="Normal 9 15 5 2 2 2" xfId="24620"/>
    <cellStyle name="Normal 9 15 5 2 3" xfId="18385"/>
    <cellStyle name="Normal 9 15 5 3" xfId="8879"/>
    <cellStyle name="Normal 9 15 5 3 2" xfId="21290"/>
    <cellStyle name="Normal 9 15 5 4" xfId="16155"/>
    <cellStyle name="Normal 9 15 6" xfId="2983"/>
    <cellStyle name="Normal 9 15 6 2" xfId="5956"/>
    <cellStyle name="Normal 9 15 6 2 2" xfId="12233"/>
    <cellStyle name="Normal 9 15 6 2 2 2" xfId="24621"/>
    <cellStyle name="Normal 9 15 6 2 3" xfId="18386"/>
    <cellStyle name="Normal 9 15 6 3" xfId="8880"/>
    <cellStyle name="Normal 9 15 6 3 2" xfId="21291"/>
    <cellStyle name="Normal 9 15 6 4" xfId="16156"/>
    <cellStyle name="Normal 9 15 7" xfId="2984"/>
    <cellStyle name="Normal 9 15 7 2" xfId="5957"/>
    <cellStyle name="Normal 9 15 7 2 2" xfId="12234"/>
    <cellStyle name="Normal 9 15 7 2 2 2" xfId="24622"/>
    <cellStyle name="Normal 9 15 7 2 3" xfId="18387"/>
    <cellStyle name="Normal 9 15 7 3" xfId="8881"/>
    <cellStyle name="Normal 9 15 7 3 2" xfId="21292"/>
    <cellStyle name="Normal 9 15 7 4" xfId="16157"/>
    <cellStyle name="Normal 9 15 8" xfId="2985"/>
    <cellStyle name="Normal 9 15 8 2" xfId="5958"/>
    <cellStyle name="Normal 9 15 8 2 2" xfId="12235"/>
    <cellStyle name="Normal 9 15 8 2 2 2" xfId="24623"/>
    <cellStyle name="Normal 9 15 8 2 3" xfId="18388"/>
    <cellStyle name="Normal 9 15 8 3" xfId="8882"/>
    <cellStyle name="Normal 9 15 8 3 2" xfId="21293"/>
    <cellStyle name="Normal 9 15 8 4" xfId="16158"/>
    <cellStyle name="Normal 9 15 9" xfId="2986"/>
    <cellStyle name="Normal 9 15 9 2" xfId="5959"/>
    <cellStyle name="Normal 9 15 9 2 2" xfId="12236"/>
    <cellStyle name="Normal 9 15 9 2 2 2" xfId="24624"/>
    <cellStyle name="Normal 9 15 9 2 3" xfId="18389"/>
    <cellStyle name="Normal 9 15 9 3" xfId="8883"/>
    <cellStyle name="Normal 9 15 9 3 2" xfId="21294"/>
    <cellStyle name="Normal 9 15 9 4" xfId="16159"/>
    <cellStyle name="Normal 9 15_Alumina Prices" xfId="2987"/>
    <cellStyle name="Normal 9 16" xfId="2988"/>
    <cellStyle name="Normal 9 16 10" xfId="2989"/>
    <cellStyle name="Normal 9 16 10 2" xfId="5961"/>
    <cellStyle name="Normal 9 16 10 2 2" xfId="12238"/>
    <cellStyle name="Normal 9 16 10 2 2 2" xfId="24626"/>
    <cellStyle name="Normal 9 16 10 2 3" xfId="18391"/>
    <cellStyle name="Normal 9 16 10 3" xfId="8885"/>
    <cellStyle name="Normal 9 16 10 3 2" xfId="21296"/>
    <cellStyle name="Normal 9 16 10 4" xfId="16161"/>
    <cellStyle name="Normal 9 16 11" xfId="5960"/>
    <cellStyle name="Normal 9 16 11 2" xfId="12237"/>
    <cellStyle name="Normal 9 16 11 2 2" xfId="24625"/>
    <cellStyle name="Normal 9 16 11 3" xfId="18390"/>
    <cellStyle name="Normal 9 16 12" xfId="8884"/>
    <cellStyle name="Normal 9 16 12 2" xfId="21295"/>
    <cellStyle name="Normal 9 16 13" xfId="16160"/>
    <cellStyle name="Normal 9 16 2" xfId="2990"/>
    <cellStyle name="Normal 9 16 2 2" xfId="5962"/>
    <cellStyle name="Normal 9 16 2 2 2" xfId="10269"/>
    <cellStyle name="Normal 9 16 2 2 2 2" xfId="22670"/>
    <cellStyle name="Normal 9 16 2 2 3" xfId="18392"/>
    <cellStyle name="Normal 9 16 2 3" xfId="10564"/>
    <cellStyle name="Normal 9 16 2 3 2" xfId="22965"/>
    <cellStyle name="Normal 9 16 2 4" xfId="8886"/>
    <cellStyle name="Normal 9 16 2 4 2" xfId="21297"/>
    <cellStyle name="Normal 9 16 2 5" xfId="16162"/>
    <cellStyle name="Normal 9 16 2_LNG &amp; LPG rework" xfId="30818"/>
    <cellStyle name="Normal 9 16 3" xfId="2991"/>
    <cellStyle name="Normal 9 16 3 2" xfId="5963"/>
    <cellStyle name="Normal 9 16 3 2 2" xfId="10360"/>
    <cellStyle name="Normal 9 16 3 2 2 2" xfId="22761"/>
    <cellStyle name="Normal 9 16 3 2 3" xfId="18393"/>
    <cellStyle name="Normal 9 16 3 3" xfId="10751"/>
    <cellStyle name="Normal 9 16 3 3 2" xfId="23152"/>
    <cellStyle name="Normal 9 16 3 4" xfId="8887"/>
    <cellStyle name="Normal 9 16 3 4 2" xfId="21298"/>
    <cellStyle name="Normal 9 16 3 5" xfId="16163"/>
    <cellStyle name="Normal 9 16 3_LNG &amp; LPG rework" xfId="30819"/>
    <cellStyle name="Normal 9 16 4" xfId="2992"/>
    <cellStyle name="Normal 9 16 4 2" xfId="5964"/>
    <cellStyle name="Normal 9 16 4 2 2" xfId="12239"/>
    <cellStyle name="Normal 9 16 4 2 2 2" xfId="24627"/>
    <cellStyle name="Normal 9 16 4 2 3" xfId="18394"/>
    <cellStyle name="Normal 9 16 4 3" xfId="8888"/>
    <cellStyle name="Normal 9 16 4 3 2" xfId="21299"/>
    <cellStyle name="Normal 9 16 4 4" xfId="16164"/>
    <cellStyle name="Normal 9 16 5" xfId="2993"/>
    <cellStyle name="Normal 9 16 5 2" xfId="5965"/>
    <cellStyle name="Normal 9 16 5 2 2" xfId="12240"/>
    <cellStyle name="Normal 9 16 5 2 2 2" xfId="24628"/>
    <cellStyle name="Normal 9 16 5 2 3" xfId="18395"/>
    <cellStyle name="Normal 9 16 5 3" xfId="8889"/>
    <cellStyle name="Normal 9 16 5 3 2" xfId="21300"/>
    <cellStyle name="Normal 9 16 5 4" xfId="16165"/>
    <cellStyle name="Normal 9 16 6" xfId="2994"/>
    <cellStyle name="Normal 9 16 6 2" xfId="5966"/>
    <cellStyle name="Normal 9 16 6 2 2" xfId="12241"/>
    <cellStyle name="Normal 9 16 6 2 2 2" xfId="24629"/>
    <cellStyle name="Normal 9 16 6 2 3" xfId="18396"/>
    <cellStyle name="Normal 9 16 6 3" xfId="8890"/>
    <cellStyle name="Normal 9 16 6 3 2" xfId="21301"/>
    <cellStyle name="Normal 9 16 6 4" xfId="16166"/>
    <cellStyle name="Normal 9 16 7" xfId="2995"/>
    <cellStyle name="Normal 9 16 7 2" xfId="5967"/>
    <cellStyle name="Normal 9 16 7 2 2" xfId="12242"/>
    <cellStyle name="Normal 9 16 7 2 2 2" xfId="24630"/>
    <cellStyle name="Normal 9 16 7 2 3" xfId="18397"/>
    <cellStyle name="Normal 9 16 7 3" xfId="8891"/>
    <cellStyle name="Normal 9 16 7 3 2" xfId="21302"/>
    <cellStyle name="Normal 9 16 7 4" xfId="16167"/>
    <cellStyle name="Normal 9 16 8" xfId="2996"/>
    <cellStyle name="Normal 9 16 8 2" xfId="5968"/>
    <cellStyle name="Normal 9 16 8 2 2" xfId="12243"/>
    <cellStyle name="Normal 9 16 8 2 2 2" xfId="24631"/>
    <cellStyle name="Normal 9 16 8 2 3" xfId="18398"/>
    <cellStyle name="Normal 9 16 8 3" xfId="8892"/>
    <cellStyle name="Normal 9 16 8 3 2" xfId="21303"/>
    <cellStyle name="Normal 9 16 8 4" xfId="16168"/>
    <cellStyle name="Normal 9 16 9" xfId="2997"/>
    <cellStyle name="Normal 9 16 9 2" xfId="5969"/>
    <cellStyle name="Normal 9 16 9 2 2" xfId="12244"/>
    <cellStyle name="Normal 9 16 9 2 2 2" xfId="24632"/>
    <cellStyle name="Normal 9 16 9 2 3" xfId="18399"/>
    <cellStyle name="Normal 9 16 9 3" xfId="8893"/>
    <cellStyle name="Normal 9 16 9 3 2" xfId="21304"/>
    <cellStyle name="Normal 9 16 9 4" xfId="16169"/>
    <cellStyle name="Normal 9 16_Alumina Prices" xfId="2998"/>
    <cellStyle name="Normal 9 17" xfId="2999"/>
    <cellStyle name="Normal 9 17 10" xfId="5970"/>
    <cellStyle name="Normal 9 17 10 2" xfId="12245"/>
    <cellStyle name="Normal 9 17 10 2 2" xfId="24633"/>
    <cellStyle name="Normal 9 17 10 3" xfId="18400"/>
    <cellStyle name="Normal 9 17 11" xfId="8894"/>
    <cellStyle name="Normal 9 17 11 2" xfId="21305"/>
    <cellStyle name="Normal 9 17 12" xfId="16170"/>
    <cellStyle name="Normal 9 17 2" xfId="3000"/>
    <cellStyle name="Normal 9 17 2 2" xfId="5971"/>
    <cellStyle name="Normal 9 17 2 2 2" xfId="10277"/>
    <cellStyle name="Normal 9 17 2 2 2 2" xfId="22678"/>
    <cellStyle name="Normal 9 17 2 2 3" xfId="18401"/>
    <cellStyle name="Normal 9 17 2 3" xfId="10572"/>
    <cellStyle name="Normal 9 17 2 3 2" xfId="22973"/>
    <cellStyle name="Normal 9 17 2 4" xfId="8895"/>
    <cellStyle name="Normal 9 17 2 4 2" xfId="21306"/>
    <cellStyle name="Normal 9 17 2 5" xfId="16171"/>
    <cellStyle name="Normal 9 17 2_LNG &amp; LPG rework" xfId="30820"/>
    <cellStyle name="Normal 9 17 3" xfId="3001"/>
    <cellStyle name="Normal 9 17 3 2" xfId="5972"/>
    <cellStyle name="Normal 9 17 3 2 2" xfId="10368"/>
    <cellStyle name="Normal 9 17 3 2 2 2" xfId="22769"/>
    <cellStyle name="Normal 9 17 3 2 3" xfId="18402"/>
    <cellStyle name="Normal 9 17 3 3" xfId="10759"/>
    <cellStyle name="Normal 9 17 3 3 2" xfId="23160"/>
    <cellStyle name="Normal 9 17 3 4" xfId="8896"/>
    <cellStyle name="Normal 9 17 3 4 2" xfId="21307"/>
    <cellStyle name="Normal 9 17 3 5" xfId="16172"/>
    <cellStyle name="Normal 9 17 3_LNG &amp; LPG rework" xfId="30821"/>
    <cellStyle name="Normal 9 17 4" xfId="3002"/>
    <cellStyle name="Normal 9 17 4 2" xfId="5973"/>
    <cellStyle name="Normal 9 17 4 2 2" xfId="12246"/>
    <cellStyle name="Normal 9 17 4 2 2 2" xfId="24634"/>
    <cellStyle name="Normal 9 17 4 2 3" xfId="18403"/>
    <cellStyle name="Normal 9 17 4 3" xfId="8897"/>
    <cellStyle name="Normal 9 17 4 3 2" xfId="21308"/>
    <cellStyle name="Normal 9 17 4 4" xfId="16173"/>
    <cellStyle name="Normal 9 17 5" xfId="3003"/>
    <cellStyle name="Normal 9 17 5 2" xfId="5974"/>
    <cellStyle name="Normal 9 17 5 2 2" xfId="12247"/>
    <cellStyle name="Normal 9 17 5 2 2 2" xfId="24635"/>
    <cellStyle name="Normal 9 17 5 2 3" xfId="18404"/>
    <cellStyle name="Normal 9 17 5 3" xfId="8898"/>
    <cellStyle name="Normal 9 17 5 3 2" xfId="21309"/>
    <cellStyle name="Normal 9 17 5 4" xfId="16174"/>
    <cellStyle name="Normal 9 17 6" xfId="3004"/>
    <cellStyle name="Normal 9 17 6 2" xfId="5975"/>
    <cellStyle name="Normal 9 17 6 2 2" xfId="12248"/>
    <cellStyle name="Normal 9 17 6 2 2 2" xfId="24636"/>
    <cellStyle name="Normal 9 17 6 2 3" xfId="18405"/>
    <cellStyle name="Normal 9 17 6 3" xfId="8899"/>
    <cellStyle name="Normal 9 17 6 3 2" xfId="21310"/>
    <cellStyle name="Normal 9 17 6 4" xfId="16175"/>
    <cellStyle name="Normal 9 17 7" xfId="3005"/>
    <cellStyle name="Normal 9 17 7 2" xfId="5976"/>
    <cellStyle name="Normal 9 17 7 2 2" xfId="12249"/>
    <cellStyle name="Normal 9 17 7 2 2 2" xfId="24637"/>
    <cellStyle name="Normal 9 17 7 2 3" xfId="18406"/>
    <cellStyle name="Normal 9 17 7 3" xfId="8900"/>
    <cellStyle name="Normal 9 17 7 3 2" xfId="21311"/>
    <cellStyle name="Normal 9 17 7 4" xfId="16176"/>
    <cellStyle name="Normal 9 17 8" xfId="3006"/>
    <cellStyle name="Normal 9 17 8 2" xfId="5977"/>
    <cellStyle name="Normal 9 17 8 2 2" xfId="12250"/>
    <cellStyle name="Normal 9 17 8 2 2 2" xfId="24638"/>
    <cellStyle name="Normal 9 17 8 2 3" xfId="18407"/>
    <cellStyle name="Normal 9 17 8 3" xfId="8901"/>
    <cellStyle name="Normal 9 17 8 3 2" xfId="21312"/>
    <cellStyle name="Normal 9 17 8 4" xfId="16177"/>
    <cellStyle name="Normal 9 17 9" xfId="3007"/>
    <cellStyle name="Normal 9 17 9 2" xfId="5978"/>
    <cellStyle name="Normal 9 17 9 2 2" xfId="12251"/>
    <cellStyle name="Normal 9 17 9 2 2 2" xfId="24639"/>
    <cellStyle name="Normal 9 17 9 2 3" xfId="18408"/>
    <cellStyle name="Normal 9 17 9 3" xfId="8902"/>
    <cellStyle name="Normal 9 17 9 3 2" xfId="21313"/>
    <cellStyle name="Normal 9 17 9 4" xfId="16178"/>
    <cellStyle name="Normal 9 17_Alumina Prices" xfId="3008"/>
    <cellStyle name="Normal 9 18" xfId="3009"/>
    <cellStyle name="Normal 9 18 2" xfId="3010"/>
    <cellStyle name="Normal 9 18 2 2" xfId="5979"/>
    <cellStyle name="Normal 9 18 2 2 2" xfId="10282"/>
    <cellStyle name="Normal 9 18 2 2 2 2" xfId="22683"/>
    <cellStyle name="Normal 9 18 2 2 3" xfId="18409"/>
    <cellStyle name="Normal 9 18 2 3" xfId="10577"/>
    <cellStyle name="Normal 9 18 2 3 2" xfId="22978"/>
    <cellStyle name="Normal 9 18 2 4" xfId="8903"/>
    <cellStyle name="Normal 9 18 2 4 2" xfId="21314"/>
    <cellStyle name="Normal 9 18 2 5" xfId="16179"/>
    <cellStyle name="Normal 9 18 2_LNG &amp; LPG rework" xfId="30822"/>
    <cellStyle name="Normal 9 18 3" xfId="3011"/>
    <cellStyle name="Normal 9 18 3 2" xfId="5980"/>
    <cellStyle name="Normal 9 18 3 2 2" xfId="10373"/>
    <cellStyle name="Normal 9 18 3 2 2 2" xfId="22774"/>
    <cellStyle name="Normal 9 18 3 2 3" xfId="18410"/>
    <cellStyle name="Normal 9 18 3 3" xfId="10764"/>
    <cellStyle name="Normal 9 18 3 3 2" xfId="23165"/>
    <cellStyle name="Normal 9 18 3 4" xfId="8904"/>
    <cellStyle name="Normal 9 18 3 4 2" xfId="21315"/>
    <cellStyle name="Normal 9 18 3 5" xfId="16180"/>
    <cellStyle name="Normal 9 18 3_LNG &amp; LPG rework" xfId="30823"/>
    <cellStyle name="Normal 9 18 4" xfId="3012"/>
    <cellStyle name="Normal 9 18 4 2" xfId="5981"/>
    <cellStyle name="Normal 9 18 4 2 2" xfId="12252"/>
    <cellStyle name="Normal 9 18 4 2 2 2" xfId="24640"/>
    <cellStyle name="Normal 9 18 4 2 3" xfId="18411"/>
    <cellStyle name="Normal 9 18 4 3" xfId="8905"/>
    <cellStyle name="Normal 9 18 4 3 2" xfId="21316"/>
    <cellStyle name="Normal 9 18 4 4" xfId="16181"/>
    <cellStyle name="Normal 9 18 5" xfId="3013"/>
    <cellStyle name="Normal 9 18 5 2" xfId="5982"/>
    <cellStyle name="Normal 9 18 5 2 2" xfId="12253"/>
    <cellStyle name="Normal 9 18 5 2 2 2" xfId="24641"/>
    <cellStyle name="Normal 9 18 5 2 3" xfId="18412"/>
    <cellStyle name="Normal 9 18 5 3" xfId="8906"/>
    <cellStyle name="Normal 9 18 5 3 2" xfId="21317"/>
    <cellStyle name="Normal 9 18 5 4" xfId="16182"/>
    <cellStyle name="Normal 9 18 6" xfId="3014"/>
    <cellStyle name="Normal 9 18 6 2" xfId="5983"/>
    <cellStyle name="Normal 9 18 6 2 2" xfId="12254"/>
    <cellStyle name="Normal 9 18 6 2 2 2" xfId="24642"/>
    <cellStyle name="Normal 9 18 6 2 3" xfId="18413"/>
    <cellStyle name="Normal 9 18 6 3" xfId="8907"/>
    <cellStyle name="Normal 9 18 6 3 2" xfId="21318"/>
    <cellStyle name="Normal 9 18 6 4" xfId="16183"/>
    <cellStyle name="Normal 9 18 7" xfId="3015"/>
    <cellStyle name="Normal 9 18 7 2" xfId="5984"/>
    <cellStyle name="Normal 9 18 7 2 2" xfId="12255"/>
    <cellStyle name="Normal 9 18 7 2 2 2" xfId="24643"/>
    <cellStyle name="Normal 9 18 7 2 3" xfId="18414"/>
    <cellStyle name="Normal 9 18 7 3" xfId="8908"/>
    <cellStyle name="Normal 9 18 7 3 2" xfId="21319"/>
    <cellStyle name="Normal 9 18 7 4" xfId="16184"/>
    <cellStyle name="Normal 9 18 8" xfId="3016"/>
    <cellStyle name="Normal 9 18 8 2" xfId="5985"/>
    <cellStyle name="Normal 9 18 8 2 2" xfId="12256"/>
    <cellStyle name="Normal 9 18 8 2 2 2" xfId="24644"/>
    <cellStyle name="Normal 9 18 8 2 3" xfId="18415"/>
    <cellStyle name="Normal 9 18 8 3" xfId="8909"/>
    <cellStyle name="Normal 9 18 8 3 2" xfId="21320"/>
    <cellStyle name="Normal 9 18 8 4" xfId="16185"/>
    <cellStyle name="Normal 9 18 9" xfId="3017"/>
    <cellStyle name="Normal 9 18 9 2" xfId="5986"/>
    <cellStyle name="Normal 9 18 9 2 2" xfId="12257"/>
    <cellStyle name="Normal 9 18 9 2 2 2" xfId="24645"/>
    <cellStyle name="Normal 9 18 9 2 3" xfId="18416"/>
    <cellStyle name="Normal 9 18 9 3" xfId="8910"/>
    <cellStyle name="Normal 9 18 9 3 2" xfId="21321"/>
    <cellStyle name="Normal 9 18 9 4" xfId="16186"/>
    <cellStyle name="Normal 9 18_Alumina Prices" xfId="3018"/>
    <cellStyle name="Normal 9 19" xfId="3019"/>
    <cellStyle name="Normal 9 19 2" xfId="3020"/>
    <cellStyle name="Normal 9 19 2 2" xfId="5987"/>
    <cellStyle name="Normal 9 19 2 2 2" xfId="10299"/>
    <cellStyle name="Normal 9 19 2 2 2 2" xfId="22700"/>
    <cellStyle name="Normal 9 19 2 2 3" xfId="18417"/>
    <cellStyle name="Normal 9 19 2 3" xfId="10678"/>
    <cellStyle name="Normal 9 19 2 3 2" xfId="23079"/>
    <cellStyle name="Normal 9 19 2 4" xfId="8911"/>
    <cellStyle name="Normal 9 19 2 4 2" xfId="21322"/>
    <cellStyle name="Normal 9 19 2 5" xfId="16187"/>
    <cellStyle name="Normal 9 19 2_LNG &amp; LPG rework" xfId="30824"/>
    <cellStyle name="Normal 9 19 3" xfId="3520"/>
    <cellStyle name="Normal 9 19 3 2" xfId="6381"/>
    <cellStyle name="Normal 9 19 3 2 2" xfId="10474"/>
    <cellStyle name="Normal 9 19 3 2 2 2" xfId="22875"/>
    <cellStyle name="Normal 9 19 3 2 3" xfId="18811"/>
    <cellStyle name="Normal 9 19 3 3" xfId="10867"/>
    <cellStyle name="Normal 9 19 3 3 2" xfId="23268"/>
    <cellStyle name="Normal 9 19 3 4" xfId="9306"/>
    <cellStyle name="Normal 9 19 3 4 2" xfId="21716"/>
    <cellStyle name="Normal 9 19 3 5" xfId="16581"/>
    <cellStyle name="Normal 9 19 3_LNG &amp; LPG rework" xfId="30825"/>
    <cellStyle name="Normal 9 19 4" xfId="10215"/>
    <cellStyle name="Normal 9 19 4 2" xfId="22616"/>
    <cellStyle name="Normal 9 19 5" xfId="10498"/>
    <cellStyle name="Normal 9 19 5 2" xfId="22899"/>
    <cellStyle name="Normal 9 19 6" xfId="26024"/>
    <cellStyle name="Normal 9 19 7" xfId="27439"/>
    <cellStyle name="Normal 9 19_Historic Nickel Prices" xfId="3021"/>
    <cellStyle name="Normal 9 2" xfId="136"/>
    <cellStyle name="Normal 9 2 10" xfId="3022"/>
    <cellStyle name="Normal 9 2 10 2" xfId="5988"/>
    <cellStyle name="Normal 9 2 10 2 2" xfId="12258"/>
    <cellStyle name="Normal 9 2 10 2 2 2" xfId="24646"/>
    <cellStyle name="Normal 9 2 10 2 3" xfId="18418"/>
    <cellStyle name="Normal 9 2 10 3" xfId="8912"/>
    <cellStyle name="Normal 9 2 10 3 2" xfId="21323"/>
    <cellStyle name="Normal 9 2 10 4" xfId="16188"/>
    <cellStyle name="Normal 9 2 11" xfId="3023"/>
    <cellStyle name="Normal 9 2 11 2" xfId="5989"/>
    <cellStyle name="Normal 9 2 11 2 2" xfId="12259"/>
    <cellStyle name="Normal 9 2 11 2 2 2" xfId="24647"/>
    <cellStyle name="Normal 9 2 11 2 3" xfId="18419"/>
    <cellStyle name="Normal 9 2 11 3" xfId="8913"/>
    <cellStyle name="Normal 9 2 11 3 2" xfId="21324"/>
    <cellStyle name="Normal 9 2 11 4" xfId="16189"/>
    <cellStyle name="Normal 9 2 12" xfId="3024"/>
    <cellStyle name="Normal 9 2 12 2" xfId="5990"/>
    <cellStyle name="Normal 9 2 12 2 2" xfId="12260"/>
    <cellStyle name="Normal 9 2 12 2 2 2" xfId="24648"/>
    <cellStyle name="Normal 9 2 12 2 3" xfId="18420"/>
    <cellStyle name="Normal 9 2 12 3" xfId="8914"/>
    <cellStyle name="Normal 9 2 12 3 2" xfId="21325"/>
    <cellStyle name="Normal 9 2 12 4" xfId="16190"/>
    <cellStyle name="Normal 9 2 13" xfId="3025"/>
    <cellStyle name="Normal 9 2 13 2" xfId="5991"/>
    <cellStyle name="Normal 9 2 13 2 2" xfId="12261"/>
    <cellStyle name="Normal 9 2 13 2 2 2" xfId="24649"/>
    <cellStyle name="Normal 9 2 13 2 3" xfId="18421"/>
    <cellStyle name="Normal 9 2 13 3" xfId="8915"/>
    <cellStyle name="Normal 9 2 13 3 2" xfId="21326"/>
    <cellStyle name="Normal 9 2 13 4" xfId="16191"/>
    <cellStyle name="Normal 9 2 14" xfId="3026"/>
    <cellStyle name="Normal 9 2 14 2" xfId="5992"/>
    <cellStyle name="Normal 9 2 14 2 2" xfId="12262"/>
    <cellStyle name="Normal 9 2 14 2 2 2" xfId="24650"/>
    <cellStyle name="Normal 9 2 14 2 3" xfId="18422"/>
    <cellStyle name="Normal 9 2 14 3" xfId="8916"/>
    <cellStyle name="Normal 9 2 14 3 2" xfId="21327"/>
    <cellStyle name="Normal 9 2 14 4" xfId="16192"/>
    <cellStyle name="Normal 9 2 15" xfId="3027"/>
    <cellStyle name="Normal 9 2 15 2" xfId="5993"/>
    <cellStyle name="Normal 9 2 15 2 2" xfId="12263"/>
    <cellStyle name="Normal 9 2 15 2 2 2" xfId="24651"/>
    <cellStyle name="Normal 9 2 15 2 3" xfId="18423"/>
    <cellStyle name="Normal 9 2 15 3" xfId="8917"/>
    <cellStyle name="Normal 9 2 15 3 2" xfId="21328"/>
    <cellStyle name="Normal 9 2 15 4" xfId="16193"/>
    <cellStyle name="Normal 9 2 16" xfId="3028"/>
    <cellStyle name="Normal 9 2 16 2" xfId="5994"/>
    <cellStyle name="Normal 9 2 16 2 2" xfId="12264"/>
    <cellStyle name="Normal 9 2 16 2 2 2" xfId="24652"/>
    <cellStyle name="Normal 9 2 16 2 3" xfId="18424"/>
    <cellStyle name="Normal 9 2 16 3" xfId="8918"/>
    <cellStyle name="Normal 9 2 16 3 2" xfId="21329"/>
    <cellStyle name="Normal 9 2 16 4" xfId="16194"/>
    <cellStyle name="Normal 9 2 17" xfId="3029"/>
    <cellStyle name="Normal 9 2 17 2" xfId="5995"/>
    <cellStyle name="Normal 9 2 17 2 2" xfId="12265"/>
    <cellStyle name="Normal 9 2 17 2 2 2" xfId="24653"/>
    <cellStyle name="Normal 9 2 17 2 3" xfId="18425"/>
    <cellStyle name="Normal 9 2 17 3" xfId="8919"/>
    <cellStyle name="Normal 9 2 17 3 2" xfId="21330"/>
    <cellStyle name="Normal 9 2 17 4" xfId="16195"/>
    <cellStyle name="Normal 9 2 18" xfId="3030"/>
    <cellStyle name="Normal 9 2 18 2" xfId="5996"/>
    <cellStyle name="Normal 9 2 18 2 2" xfId="12266"/>
    <cellStyle name="Normal 9 2 18 2 2 2" xfId="24654"/>
    <cellStyle name="Normal 9 2 18 2 3" xfId="18426"/>
    <cellStyle name="Normal 9 2 18 3" xfId="8920"/>
    <cellStyle name="Normal 9 2 18 3 2" xfId="21331"/>
    <cellStyle name="Normal 9 2 18 4" xfId="16196"/>
    <cellStyle name="Normal 9 2 19" xfId="3031"/>
    <cellStyle name="Normal 9 2 19 2" xfId="5997"/>
    <cellStyle name="Normal 9 2 19 2 2" xfId="12267"/>
    <cellStyle name="Normal 9 2 19 2 2 2" xfId="24655"/>
    <cellStyle name="Normal 9 2 19 2 3" xfId="18427"/>
    <cellStyle name="Normal 9 2 19 3" xfId="8921"/>
    <cellStyle name="Normal 9 2 19 3 2" xfId="21332"/>
    <cellStyle name="Normal 9 2 19 4" xfId="16197"/>
    <cellStyle name="Normal 9 2 2" xfId="180"/>
    <cellStyle name="Normal 9 2 2 10" xfId="4425"/>
    <cellStyle name="Normal 9 2 2 10 2" xfId="11035"/>
    <cellStyle name="Normal 9 2 2 10 2 2" xfId="23423"/>
    <cellStyle name="Normal 9 2 2 10 3" xfId="16862"/>
    <cellStyle name="Normal 9 2 2 11" xfId="7350"/>
    <cellStyle name="Normal 9 2 2 11 2" xfId="19768"/>
    <cellStyle name="Normal 9 2 2 12" xfId="13933"/>
    <cellStyle name="Normal 9 2 2 13" xfId="13576"/>
    <cellStyle name="Normal 9 2 2 2" xfId="271"/>
    <cellStyle name="Normal 9 2 2 2 2" xfId="647"/>
    <cellStyle name="Normal 9 2 2 2 2 2" xfId="3033"/>
    <cellStyle name="Normal 9 2 2 2 2 2 2" xfId="6959"/>
    <cellStyle name="Normal 9 2 2 2 2 2 2 2" xfId="13118"/>
    <cellStyle name="Normal 9 2 2 2 2 2 2 2 2" xfId="25505"/>
    <cellStyle name="Normal 9 2 2 2 2 2 2 3" xfId="19385"/>
    <cellStyle name="Normal 9 2 2 2 2 2 3" xfId="9887"/>
    <cellStyle name="Normal 9 2 2 2 2 2 3 2" xfId="22290"/>
    <cellStyle name="Normal 9 2 2 2 2 2 4" xfId="16199"/>
    <cellStyle name="Normal 9 2 2 2 2 3" xfId="5999"/>
    <cellStyle name="Normal 9 2 2 2 2 3 2" xfId="10645"/>
    <cellStyle name="Normal 9 2 2 2 2 3 2 2" xfId="23046"/>
    <cellStyle name="Normal 9 2 2 2 2 3 3" xfId="18429"/>
    <cellStyle name="Normal 9 2 2 2 2 4" xfId="8923"/>
    <cellStyle name="Normal 9 2 2 2 2 4 2" xfId="21334"/>
    <cellStyle name="Normal 9 2 2 2 2 5" xfId="14377"/>
    <cellStyle name="Normal 9 2 2 2 2 6" xfId="13842"/>
    <cellStyle name="Normal 9 2 2 2 2_LNG &amp; LPG rework" xfId="30826"/>
    <cellStyle name="Normal 9 2 2 2 3" xfId="3034"/>
    <cellStyle name="Normal 9 2 2 2 3 2" xfId="6000"/>
    <cellStyle name="Normal 9 2 2 2 3 2 2" xfId="10441"/>
    <cellStyle name="Normal 9 2 2 2 3 2 2 2" xfId="22842"/>
    <cellStyle name="Normal 9 2 2 2 3 2 3" xfId="18430"/>
    <cellStyle name="Normal 9 2 2 2 3 3" xfId="10834"/>
    <cellStyle name="Normal 9 2 2 2 3 3 2" xfId="23235"/>
    <cellStyle name="Normal 9 2 2 2 3 4" xfId="8924"/>
    <cellStyle name="Normal 9 2 2 2 3 4 2" xfId="21335"/>
    <cellStyle name="Normal 9 2 2 2 3 5" xfId="16200"/>
    <cellStyle name="Normal 9 2 2 2 3_LNG &amp; LPG rework" xfId="30827"/>
    <cellStyle name="Normal 9 2 2 2 4" xfId="3035"/>
    <cellStyle name="Normal 9 2 2 2 4 2" xfId="6001"/>
    <cellStyle name="Normal 9 2 2 2 4 2 2" xfId="12269"/>
    <cellStyle name="Normal 9 2 2 2 4 2 2 2" xfId="24657"/>
    <cellStyle name="Normal 9 2 2 2 4 2 3" xfId="18431"/>
    <cellStyle name="Normal 9 2 2 2 4 3" xfId="8925"/>
    <cellStyle name="Normal 9 2 2 2 4 3 2" xfId="21336"/>
    <cellStyle name="Normal 9 2 2 2 4 4" xfId="16201"/>
    <cellStyle name="Normal 9 2 2 2 5" xfId="3032"/>
    <cellStyle name="Normal 9 2 2 2 5 2" xfId="6958"/>
    <cellStyle name="Normal 9 2 2 2 5 2 2" xfId="13117"/>
    <cellStyle name="Normal 9 2 2 2 5 2 2 2" xfId="25504"/>
    <cellStyle name="Normal 9 2 2 2 5 2 3" xfId="19384"/>
    <cellStyle name="Normal 9 2 2 2 5 3" xfId="9886"/>
    <cellStyle name="Normal 9 2 2 2 5 3 2" xfId="22289"/>
    <cellStyle name="Normal 9 2 2 2 5 4" xfId="16198"/>
    <cellStyle name="Normal 9 2 2 2 6" xfId="5998"/>
    <cellStyle name="Normal 9 2 2 2 6 2" xfId="12268"/>
    <cellStyle name="Normal 9 2 2 2 6 2 2" xfId="24656"/>
    <cellStyle name="Normal 9 2 2 2 6 3" xfId="18428"/>
    <cellStyle name="Normal 9 2 2 2 7" xfId="8922"/>
    <cellStyle name="Normal 9 2 2 2 7 2" xfId="21333"/>
    <cellStyle name="Normal 9 2 2 2 8" xfId="14022"/>
    <cellStyle name="Normal 9 2 2 2 9" xfId="13664"/>
    <cellStyle name="Normal 9 2 2 2_Alumina Prices" xfId="3036"/>
    <cellStyle name="Normal 9 2 2 3" xfId="361"/>
    <cellStyle name="Normal 9 2 2 3 2" xfId="735"/>
    <cellStyle name="Normal 9 2 2 3 2 2" xfId="4121"/>
    <cellStyle name="Normal 9 2 2 3 2 2 2" xfId="7185"/>
    <cellStyle name="Normal 9 2 2 3 2 2 2 2" xfId="13343"/>
    <cellStyle name="Normal 9 2 2 3 2 2 2 2 2" xfId="25730"/>
    <cellStyle name="Normal 9 2 2 3 2 2 2 3" xfId="19610"/>
    <cellStyle name="Normal 9 2 2 3 2 2 3" xfId="10112"/>
    <cellStyle name="Normal 9 2 2 3 2 2 3 2" xfId="22515"/>
    <cellStyle name="Normal 9 2 2 3 2 2 4" xfId="16692"/>
    <cellStyle name="Normal 9 2 2 3 2 3" xfId="6496"/>
    <cellStyle name="Normal 9 2 2 3 2 3 2" xfId="12655"/>
    <cellStyle name="Normal 9 2 2 3 2 3 2 2" xfId="25042"/>
    <cellStyle name="Normal 9 2 2 3 2 3 3" xfId="18922"/>
    <cellStyle name="Normal 9 2 2 3 2 4" xfId="9424"/>
    <cellStyle name="Normal 9 2 2 3 2 4 2" xfId="21827"/>
    <cellStyle name="Normal 9 2 2 3 2 5" xfId="14465"/>
    <cellStyle name="Normal 9 2 2 3 3" xfId="3037"/>
    <cellStyle name="Normal 9 2 2 3 3 2" xfId="6960"/>
    <cellStyle name="Normal 9 2 2 3 3 2 2" xfId="13119"/>
    <cellStyle name="Normal 9 2 2 3 3 2 2 2" xfId="25506"/>
    <cellStyle name="Normal 9 2 2 3 3 2 3" xfId="19386"/>
    <cellStyle name="Normal 9 2 2 3 3 3" xfId="9888"/>
    <cellStyle name="Normal 9 2 2 3 3 3 2" xfId="22291"/>
    <cellStyle name="Normal 9 2 2 3 3 4" xfId="16202"/>
    <cellStyle name="Normal 9 2 2 3 4" xfId="6002"/>
    <cellStyle name="Normal 9 2 2 3 4 2" xfId="12270"/>
    <cellStyle name="Normal 9 2 2 3 4 2 2" xfId="24658"/>
    <cellStyle name="Normal 9 2 2 3 4 3" xfId="18432"/>
    <cellStyle name="Normal 9 2 2 3 5" xfId="8926"/>
    <cellStyle name="Normal 9 2 2 3 5 2" xfId="21337"/>
    <cellStyle name="Normal 9 2 2 3 6" xfId="14110"/>
    <cellStyle name="Normal 9 2 2 3 7" xfId="13754"/>
    <cellStyle name="Normal 9 2 2 3_LNG &amp; LPG rework" xfId="30828"/>
    <cellStyle name="Normal 9 2 2 4" xfId="449"/>
    <cellStyle name="Normal 9 2 2 4 2" xfId="823"/>
    <cellStyle name="Normal 9 2 2 4 2 2" xfId="4207"/>
    <cellStyle name="Normal 9 2 2 4 2 2 2" xfId="7267"/>
    <cellStyle name="Normal 9 2 2 4 2 2 2 2" xfId="13425"/>
    <cellStyle name="Normal 9 2 2 4 2 2 2 2 2" xfId="25812"/>
    <cellStyle name="Normal 9 2 2 4 2 2 2 3" xfId="19692"/>
    <cellStyle name="Normal 9 2 2 4 2 2 3" xfId="10194"/>
    <cellStyle name="Normal 9 2 2 4 2 2 3 2" xfId="22597"/>
    <cellStyle name="Normal 9 2 2 4 2 2 4" xfId="16778"/>
    <cellStyle name="Normal 9 2 2 4 2 3" xfId="6582"/>
    <cellStyle name="Normal 9 2 2 4 2 3 2" xfId="12741"/>
    <cellStyle name="Normal 9 2 2 4 2 3 2 2" xfId="25128"/>
    <cellStyle name="Normal 9 2 2 4 2 3 3" xfId="19008"/>
    <cellStyle name="Normal 9 2 2 4 2 4" xfId="9510"/>
    <cellStyle name="Normal 9 2 2 4 2 4 2" xfId="21913"/>
    <cellStyle name="Normal 9 2 2 4 2 5" xfId="14553"/>
    <cellStyle name="Normal 9 2 2 4 3" xfId="3038"/>
    <cellStyle name="Normal 9 2 2 4 3 2" xfId="6961"/>
    <cellStyle name="Normal 9 2 2 4 3 2 2" xfId="13120"/>
    <cellStyle name="Normal 9 2 2 4 3 2 2 2" xfId="25507"/>
    <cellStyle name="Normal 9 2 2 4 3 2 3" xfId="19387"/>
    <cellStyle name="Normal 9 2 2 4 3 3" xfId="9889"/>
    <cellStyle name="Normal 9 2 2 4 3 3 2" xfId="22292"/>
    <cellStyle name="Normal 9 2 2 4 3 4" xfId="16203"/>
    <cellStyle name="Normal 9 2 2 4 4" xfId="6003"/>
    <cellStyle name="Normal 9 2 2 4 4 2" xfId="12271"/>
    <cellStyle name="Normal 9 2 2 4 4 2 2" xfId="24659"/>
    <cellStyle name="Normal 9 2 2 4 4 3" xfId="18433"/>
    <cellStyle name="Normal 9 2 2 4 5" xfId="8927"/>
    <cellStyle name="Normal 9 2 2 4 5 2" xfId="21338"/>
    <cellStyle name="Normal 9 2 2 4 6" xfId="14198"/>
    <cellStyle name="Normal 9 2 2 4_LNG &amp; LPG rework" xfId="30829"/>
    <cellStyle name="Normal 9 2 2 5" xfId="558"/>
    <cellStyle name="Normal 9 2 2 5 2" xfId="3039"/>
    <cellStyle name="Normal 9 2 2 5 2 2" xfId="6962"/>
    <cellStyle name="Normal 9 2 2 5 2 2 2" xfId="13121"/>
    <cellStyle name="Normal 9 2 2 5 2 2 2 2" xfId="25508"/>
    <cellStyle name="Normal 9 2 2 5 2 2 3" xfId="19388"/>
    <cellStyle name="Normal 9 2 2 5 2 3" xfId="9890"/>
    <cellStyle name="Normal 9 2 2 5 2 3 2" xfId="22293"/>
    <cellStyle name="Normal 9 2 2 5 2 4" xfId="16204"/>
    <cellStyle name="Normal 9 2 2 5 3" xfId="6004"/>
    <cellStyle name="Normal 9 2 2 5 3 2" xfId="10954"/>
    <cellStyle name="Normal 9 2 2 5 3 2 2" xfId="23355"/>
    <cellStyle name="Normal 9 2 2 5 3 3" xfId="18434"/>
    <cellStyle name="Normal 9 2 2 5 4" xfId="8928"/>
    <cellStyle name="Normal 9 2 2 5 4 2" xfId="21339"/>
    <cellStyle name="Normal 9 2 2 5 5" xfId="14289"/>
    <cellStyle name="Normal 9 2 2 5_LNG &amp; LPG rework" xfId="30830"/>
    <cellStyle name="Normal 9 2 2 6" xfId="3040"/>
    <cellStyle name="Normal 9 2 2 6 2" xfId="6005"/>
    <cellStyle name="Normal 9 2 2 6 2 2" xfId="12273"/>
    <cellStyle name="Normal 9 2 2 6 2 2 2" xfId="24660"/>
    <cellStyle name="Normal 9 2 2 6 2 3" xfId="18435"/>
    <cellStyle name="Normal 9 2 2 6 3" xfId="8929"/>
    <cellStyle name="Normal 9 2 2 6 3 2" xfId="21340"/>
    <cellStyle name="Normal 9 2 2 6 4" xfId="16205"/>
    <cellStyle name="Normal 9 2 2 7" xfId="3041"/>
    <cellStyle name="Normal 9 2 2 7 2" xfId="6006"/>
    <cellStyle name="Normal 9 2 2 7 2 2" xfId="12274"/>
    <cellStyle name="Normal 9 2 2 7 2 2 2" xfId="24661"/>
    <cellStyle name="Normal 9 2 2 7 2 3" xfId="18436"/>
    <cellStyle name="Normal 9 2 2 7 3" xfId="8930"/>
    <cellStyle name="Normal 9 2 2 7 3 2" xfId="21341"/>
    <cellStyle name="Normal 9 2 2 7 4" xfId="16206"/>
    <cellStyle name="Normal 9 2 2 8" xfId="3042"/>
    <cellStyle name="Normal 9 2 2 8 2" xfId="6007"/>
    <cellStyle name="Normal 9 2 2 8 2 2" xfId="12275"/>
    <cellStyle name="Normal 9 2 2 8 2 2 2" xfId="24662"/>
    <cellStyle name="Normal 9 2 2 8 2 3" xfId="18437"/>
    <cellStyle name="Normal 9 2 2 8 3" xfId="8931"/>
    <cellStyle name="Normal 9 2 2 8 3 2" xfId="21342"/>
    <cellStyle name="Normal 9 2 2 8 4" xfId="16207"/>
    <cellStyle name="Normal 9 2 2 9" xfId="1043"/>
    <cellStyle name="Normal 9 2 2 9 2" xfId="6636"/>
    <cellStyle name="Normal 9 2 2 9 2 2" xfId="12795"/>
    <cellStyle name="Normal 9 2 2 9 2 2 2" xfId="25182"/>
    <cellStyle name="Normal 9 2 2 9 2 3" xfId="19062"/>
    <cellStyle name="Normal 9 2 2 9 3" xfId="9564"/>
    <cellStyle name="Normal 9 2 2 9 3 2" xfId="21967"/>
    <cellStyle name="Normal 9 2 2 9 4" xfId="14633"/>
    <cellStyle name="Normal 9 2 2_Alumina Prices" xfId="3043"/>
    <cellStyle name="Normal 9 2 20" xfId="3044"/>
    <cellStyle name="Normal 9 2 20 2" xfId="6008"/>
    <cellStyle name="Normal 9 2 20 2 2" xfId="12276"/>
    <cellStyle name="Normal 9 2 20 2 2 2" xfId="24663"/>
    <cellStyle name="Normal 9 2 20 2 3" xfId="18438"/>
    <cellStyle name="Normal 9 2 20 3" xfId="8932"/>
    <cellStyle name="Normal 9 2 20 3 2" xfId="21343"/>
    <cellStyle name="Normal 9 2 20 4" xfId="16208"/>
    <cellStyle name="Normal 9 2 21" xfId="3045"/>
    <cellStyle name="Normal 9 2 21 2" xfId="6009"/>
    <cellStyle name="Normal 9 2 21 2 2" xfId="12277"/>
    <cellStyle name="Normal 9 2 21 2 2 2" xfId="24664"/>
    <cellStyle name="Normal 9 2 21 2 3" xfId="18439"/>
    <cellStyle name="Normal 9 2 21 3" xfId="8933"/>
    <cellStyle name="Normal 9 2 21 3 2" xfId="21344"/>
    <cellStyle name="Normal 9 2 21 4" xfId="16209"/>
    <cellStyle name="Normal 9 2 22" xfId="3046"/>
    <cellStyle name="Normal 9 2 22 2" xfId="6010"/>
    <cellStyle name="Normal 9 2 22 2 2" xfId="12278"/>
    <cellStyle name="Normal 9 2 22 2 2 2" xfId="24665"/>
    <cellStyle name="Normal 9 2 22 2 3" xfId="18440"/>
    <cellStyle name="Normal 9 2 22 3" xfId="8934"/>
    <cellStyle name="Normal 9 2 22 3 2" xfId="21345"/>
    <cellStyle name="Normal 9 2 22 4" xfId="16210"/>
    <cellStyle name="Normal 9 2 23" xfId="1042"/>
    <cellStyle name="Normal 9 2 23 2" xfId="6635"/>
    <cellStyle name="Normal 9 2 23 2 2" xfId="12794"/>
    <cellStyle name="Normal 9 2 23 2 2 2" xfId="25181"/>
    <cellStyle name="Normal 9 2 23 2 3" xfId="19061"/>
    <cellStyle name="Normal 9 2 23 3" xfId="9563"/>
    <cellStyle name="Normal 9 2 23 3 2" xfId="21966"/>
    <cellStyle name="Normal 9 2 23 4" xfId="14632"/>
    <cellStyle name="Normal 9 2 24" xfId="4424"/>
    <cellStyle name="Normal 9 2 24 2" xfId="11034"/>
    <cellStyle name="Normal 9 2 24 2 2" xfId="23422"/>
    <cellStyle name="Normal 9 2 24 3" xfId="16861"/>
    <cellStyle name="Normal 9 2 25" xfId="7349"/>
    <cellStyle name="Normal 9 2 25 2" xfId="19767"/>
    <cellStyle name="Normal 9 2 26" xfId="13889"/>
    <cellStyle name="Normal 9 2 27" xfId="13532"/>
    <cellStyle name="Normal 9 2 3" xfId="227"/>
    <cellStyle name="Normal 9 2 3 10" xfId="13620"/>
    <cellStyle name="Normal 9 2 3 2" xfId="603"/>
    <cellStyle name="Normal 9 2 3 2 2" xfId="3048"/>
    <cellStyle name="Normal 9 2 3 2 2 2" xfId="6964"/>
    <cellStyle name="Normal 9 2 3 2 2 2 2" xfId="13123"/>
    <cellStyle name="Normal 9 2 3 2 2 2 2 2" xfId="25510"/>
    <cellStyle name="Normal 9 2 3 2 2 2 3" xfId="19390"/>
    <cellStyle name="Normal 9 2 3 2 2 3" xfId="9892"/>
    <cellStyle name="Normal 9 2 3 2 2 3 2" xfId="22295"/>
    <cellStyle name="Normal 9 2 3 2 2 4" xfId="16212"/>
    <cellStyle name="Normal 9 2 3 2 3" xfId="6012"/>
    <cellStyle name="Normal 9 2 3 2 3 2" xfId="10646"/>
    <cellStyle name="Normal 9 2 3 2 3 2 2" xfId="23047"/>
    <cellStyle name="Normal 9 2 3 2 3 3" xfId="18442"/>
    <cellStyle name="Normal 9 2 3 2 4" xfId="8936"/>
    <cellStyle name="Normal 9 2 3 2 4 2" xfId="21347"/>
    <cellStyle name="Normal 9 2 3 2 5" xfId="14333"/>
    <cellStyle name="Normal 9 2 3 2 6" xfId="13798"/>
    <cellStyle name="Normal 9 2 3 2_LNG &amp; LPG rework" xfId="30831"/>
    <cellStyle name="Normal 9 2 3 3" xfId="3049"/>
    <cellStyle name="Normal 9 2 3 3 2" xfId="6013"/>
    <cellStyle name="Normal 9 2 3 3 2 2" xfId="10442"/>
    <cellStyle name="Normal 9 2 3 3 2 2 2" xfId="22843"/>
    <cellStyle name="Normal 9 2 3 3 2 3" xfId="18443"/>
    <cellStyle name="Normal 9 2 3 3 3" xfId="10835"/>
    <cellStyle name="Normal 9 2 3 3 3 2" xfId="23236"/>
    <cellStyle name="Normal 9 2 3 3 4" xfId="8937"/>
    <cellStyle name="Normal 9 2 3 3 4 2" xfId="21348"/>
    <cellStyle name="Normal 9 2 3 3 5" xfId="16213"/>
    <cellStyle name="Normal 9 2 3 3_LNG &amp; LPG rework" xfId="30832"/>
    <cellStyle name="Normal 9 2 3 4" xfId="3050"/>
    <cellStyle name="Normal 9 2 3 4 2" xfId="6014"/>
    <cellStyle name="Normal 9 2 3 4 2 2" xfId="12280"/>
    <cellStyle name="Normal 9 2 3 4 2 2 2" xfId="24667"/>
    <cellStyle name="Normal 9 2 3 4 2 3" xfId="18444"/>
    <cellStyle name="Normal 9 2 3 4 3" xfId="8938"/>
    <cellStyle name="Normal 9 2 3 4 3 2" xfId="21349"/>
    <cellStyle name="Normal 9 2 3 4 4" xfId="16214"/>
    <cellStyle name="Normal 9 2 3 5" xfId="3051"/>
    <cellStyle name="Normal 9 2 3 5 2" xfId="6015"/>
    <cellStyle name="Normal 9 2 3 5 2 2" xfId="12281"/>
    <cellStyle name="Normal 9 2 3 5 2 2 2" xfId="24668"/>
    <cellStyle name="Normal 9 2 3 5 2 3" xfId="18445"/>
    <cellStyle name="Normal 9 2 3 5 3" xfId="8939"/>
    <cellStyle name="Normal 9 2 3 5 3 2" xfId="21350"/>
    <cellStyle name="Normal 9 2 3 5 4" xfId="16215"/>
    <cellStyle name="Normal 9 2 3 6" xfId="3047"/>
    <cellStyle name="Normal 9 2 3 6 2" xfId="6963"/>
    <cellStyle name="Normal 9 2 3 6 2 2" xfId="13122"/>
    <cellStyle name="Normal 9 2 3 6 2 2 2" xfId="25509"/>
    <cellStyle name="Normal 9 2 3 6 2 3" xfId="19389"/>
    <cellStyle name="Normal 9 2 3 6 3" xfId="9891"/>
    <cellStyle name="Normal 9 2 3 6 3 2" xfId="22294"/>
    <cellStyle name="Normal 9 2 3 6 4" xfId="16211"/>
    <cellStyle name="Normal 9 2 3 7" xfId="6011"/>
    <cellStyle name="Normal 9 2 3 7 2" xfId="12279"/>
    <cellStyle name="Normal 9 2 3 7 2 2" xfId="24666"/>
    <cellStyle name="Normal 9 2 3 7 3" xfId="18441"/>
    <cellStyle name="Normal 9 2 3 8" xfId="8935"/>
    <cellStyle name="Normal 9 2 3 8 2" xfId="21346"/>
    <cellStyle name="Normal 9 2 3 9" xfId="13978"/>
    <cellStyle name="Normal 9 2 3_Alumina Prices" xfId="3052"/>
    <cellStyle name="Normal 9 2 4" xfId="317"/>
    <cellStyle name="Normal 9 2 4 2" xfId="691"/>
    <cellStyle name="Normal 9 2 4 2 2" xfId="4077"/>
    <cellStyle name="Normal 9 2 4 2 2 2" xfId="7142"/>
    <cellStyle name="Normal 9 2 4 2 2 2 2" xfId="13300"/>
    <cellStyle name="Normal 9 2 4 2 2 2 2 2" xfId="25687"/>
    <cellStyle name="Normal 9 2 4 2 2 2 3" xfId="19567"/>
    <cellStyle name="Normal 9 2 4 2 2 3" xfId="10069"/>
    <cellStyle name="Normal 9 2 4 2 2 3 2" xfId="22472"/>
    <cellStyle name="Normal 9 2 4 2 2 4" xfId="16648"/>
    <cellStyle name="Normal 9 2 4 2 3" xfId="6452"/>
    <cellStyle name="Normal 9 2 4 2 3 2" xfId="12611"/>
    <cellStyle name="Normal 9 2 4 2 3 2 2" xfId="24998"/>
    <cellStyle name="Normal 9 2 4 2 3 3" xfId="18878"/>
    <cellStyle name="Normal 9 2 4 2 4" xfId="9380"/>
    <cellStyle name="Normal 9 2 4 2 4 2" xfId="21783"/>
    <cellStyle name="Normal 9 2 4 2 5" xfId="14421"/>
    <cellStyle name="Normal 9 2 4 3" xfId="3053"/>
    <cellStyle name="Normal 9 2 4 3 2" xfId="6965"/>
    <cellStyle name="Normal 9 2 4 3 2 2" xfId="13124"/>
    <cellStyle name="Normal 9 2 4 3 2 2 2" xfId="25511"/>
    <cellStyle name="Normal 9 2 4 3 2 3" xfId="19391"/>
    <cellStyle name="Normal 9 2 4 3 3" xfId="9893"/>
    <cellStyle name="Normal 9 2 4 3 3 2" xfId="22296"/>
    <cellStyle name="Normal 9 2 4 3 4" xfId="16216"/>
    <cellStyle name="Normal 9 2 4 4" xfId="6016"/>
    <cellStyle name="Normal 9 2 4 4 2" xfId="12282"/>
    <cellStyle name="Normal 9 2 4 4 2 2" xfId="24669"/>
    <cellStyle name="Normal 9 2 4 4 3" xfId="18446"/>
    <cellStyle name="Normal 9 2 4 5" xfId="8940"/>
    <cellStyle name="Normal 9 2 4 5 2" xfId="21351"/>
    <cellStyle name="Normal 9 2 4 6" xfId="14066"/>
    <cellStyle name="Normal 9 2 4 7" xfId="13710"/>
    <cellStyle name="Normal 9 2 4_LNG &amp; LPG rework" xfId="30833"/>
    <cellStyle name="Normal 9 2 5" xfId="405"/>
    <cellStyle name="Normal 9 2 5 2" xfId="779"/>
    <cellStyle name="Normal 9 2 5 2 2" xfId="4163"/>
    <cellStyle name="Normal 9 2 5 2 2 2" xfId="7223"/>
    <cellStyle name="Normal 9 2 5 2 2 2 2" xfId="13381"/>
    <cellStyle name="Normal 9 2 5 2 2 2 2 2" xfId="25768"/>
    <cellStyle name="Normal 9 2 5 2 2 2 3" xfId="19648"/>
    <cellStyle name="Normal 9 2 5 2 2 3" xfId="10150"/>
    <cellStyle name="Normal 9 2 5 2 2 3 2" xfId="22553"/>
    <cellStyle name="Normal 9 2 5 2 2 4" xfId="16734"/>
    <cellStyle name="Normal 9 2 5 2 3" xfId="6538"/>
    <cellStyle name="Normal 9 2 5 2 3 2" xfId="12697"/>
    <cellStyle name="Normal 9 2 5 2 3 2 2" xfId="25084"/>
    <cellStyle name="Normal 9 2 5 2 3 3" xfId="18964"/>
    <cellStyle name="Normal 9 2 5 2 4" xfId="9466"/>
    <cellStyle name="Normal 9 2 5 2 4 2" xfId="21869"/>
    <cellStyle name="Normal 9 2 5 2 5" xfId="14509"/>
    <cellStyle name="Normal 9 2 5 3" xfId="3054"/>
    <cellStyle name="Normal 9 2 5 3 2" xfId="6966"/>
    <cellStyle name="Normal 9 2 5 3 2 2" xfId="13125"/>
    <cellStyle name="Normal 9 2 5 3 2 2 2" xfId="25512"/>
    <cellStyle name="Normal 9 2 5 3 2 3" xfId="19392"/>
    <cellStyle name="Normal 9 2 5 3 3" xfId="9894"/>
    <cellStyle name="Normal 9 2 5 3 3 2" xfId="22297"/>
    <cellStyle name="Normal 9 2 5 3 4" xfId="16217"/>
    <cellStyle name="Normal 9 2 5 4" xfId="6017"/>
    <cellStyle name="Normal 9 2 5 4 2" xfId="12283"/>
    <cellStyle name="Normal 9 2 5 4 2 2" xfId="24670"/>
    <cellStyle name="Normal 9 2 5 4 3" xfId="18447"/>
    <cellStyle name="Normal 9 2 5 5" xfId="8941"/>
    <cellStyle name="Normal 9 2 5 5 2" xfId="21352"/>
    <cellStyle name="Normal 9 2 5 6" xfId="14154"/>
    <cellStyle name="Normal 9 2 5_LNG &amp; LPG rework" xfId="30834"/>
    <cellStyle name="Normal 9 2 6" xfId="514"/>
    <cellStyle name="Normal 9 2 6 2" xfId="3055"/>
    <cellStyle name="Normal 9 2 6 2 2" xfId="6967"/>
    <cellStyle name="Normal 9 2 6 2 2 2" xfId="13126"/>
    <cellStyle name="Normal 9 2 6 2 2 2 2" xfId="25513"/>
    <cellStyle name="Normal 9 2 6 2 2 3" xfId="19393"/>
    <cellStyle name="Normal 9 2 6 2 3" xfId="9895"/>
    <cellStyle name="Normal 9 2 6 2 3 2" xfId="22298"/>
    <cellStyle name="Normal 9 2 6 2 4" xfId="16218"/>
    <cellStyle name="Normal 9 2 6 3" xfId="6018"/>
    <cellStyle name="Normal 9 2 6 3 2" xfId="10910"/>
    <cellStyle name="Normal 9 2 6 3 2 2" xfId="23311"/>
    <cellStyle name="Normal 9 2 6 3 3" xfId="18448"/>
    <cellStyle name="Normal 9 2 6 4" xfId="8942"/>
    <cellStyle name="Normal 9 2 6 4 2" xfId="21353"/>
    <cellStyle name="Normal 9 2 6 5" xfId="14245"/>
    <cellStyle name="Normal 9 2 6_LNG &amp; LPG rework" xfId="30835"/>
    <cellStyle name="Normal 9 2 7" xfId="3056"/>
    <cellStyle name="Normal 9 2 7 2" xfId="6019"/>
    <cellStyle name="Normal 9 2 7 2 2" xfId="12284"/>
    <cellStyle name="Normal 9 2 7 2 2 2" xfId="24671"/>
    <cellStyle name="Normal 9 2 7 2 3" xfId="18449"/>
    <cellStyle name="Normal 9 2 7 3" xfId="8943"/>
    <cellStyle name="Normal 9 2 7 3 2" xfId="21354"/>
    <cellStyle name="Normal 9 2 7 4" xfId="16219"/>
    <cellStyle name="Normal 9 2 8" xfId="3057"/>
    <cellStyle name="Normal 9 2 8 2" xfId="6020"/>
    <cellStyle name="Normal 9 2 8 2 2" xfId="12285"/>
    <cellStyle name="Normal 9 2 8 2 2 2" xfId="24672"/>
    <cellStyle name="Normal 9 2 8 2 3" xfId="18450"/>
    <cellStyle name="Normal 9 2 8 3" xfId="8944"/>
    <cellStyle name="Normal 9 2 8 3 2" xfId="21355"/>
    <cellStyle name="Normal 9 2 8 4" xfId="16220"/>
    <cellStyle name="Normal 9 2 9" xfId="3058"/>
    <cellStyle name="Normal 9 2 9 2" xfId="6021"/>
    <cellStyle name="Normal 9 2 9 2 2" xfId="12286"/>
    <cellStyle name="Normal 9 2 9 2 2 2" xfId="24673"/>
    <cellStyle name="Normal 9 2 9 2 3" xfId="18451"/>
    <cellStyle name="Normal 9 2 9 3" xfId="8945"/>
    <cellStyle name="Normal 9 2 9 3 2" xfId="21356"/>
    <cellStyle name="Normal 9 2 9 4" xfId="16221"/>
    <cellStyle name="Normal 9 2_Alumina Prices" xfId="3059"/>
    <cellStyle name="Normal 9 20" xfId="3060"/>
    <cellStyle name="Normal 9 20 2" xfId="3504"/>
    <cellStyle name="Normal 9 20 2 2" xfId="6370"/>
    <cellStyle name="Normal 9 20 2 2 2" xfId="10304"/>
    <cellStyle name="Normal 9 20 2 2 2 2" xfId="22705"/>
    <cellStyle name="Normal 9 20 2 2 3" xfId="18800"/>
    <cellStyle name="Normal 9 20 2 3" xfId="10691"/>
    <cellStyle name="Normal 9 20 2 3 2" xfId="23092"/>
    <cellStyle name="Normal 9 20 2 4" xfId="9295"/>
    <cellStyle name="Normal 9 20 2 4 2" xfId="21705"/>
    <cellStyle name="Normal 9 20 2 5" xfId="16570"/>
    <cellStyle name="Normal 9 20 2_LNG &amp; LPG rework" xfId="30837"/>
    <cellStyle name="Normal 9 20 3" xfId="6022"/>
    <cellStyle name="Normal 9 20 3 2" xfId="10220"/>
    <cellStyle name="Normal 9 20 3 2 2" xfId="22621"/>
    <cellStyle name="Normal 9 20 3 3" xfId="18452"/>
    <cellStyle name="Normal 9 20 4" xfId="10506"/>
    <cellStyle name="Normal 9 20 4 2" xfId="22907"/>
    <cellStyle name="Normal 9 20 5" xfId="8946"/>
    <cellStyle name="Normal 9 20 5 2" xfId="21357"/>
    <cellStyle name="Normal 9 20 6" xfId="16222"/>
    <cellStyle name="Normal 9 20_LNG &amp; LPG rework" xfId="30836"/>
    <cellStyle name="Normal 9 21" xfId="3061"/>
    <cellStyle name="Normal 9 21 2" xfId="6023"/>
    <cellStyle name="Normal 9 21 2 2" xfId="10481"/>
    <cellStyle name="Normal 9 21 2 2 2" xfId="22882"/>
    <cellStyle name="Normal 9 21 2 3" xfId="18453"/>
    <cellStyle name="Normal 9 21 3" xfId="10878"/>
    <cellStyle name="Normal 9 21 3 2" xfId="23279"/>
    <cellStyle name="Normal 9 21 4" xfId="8947"/>
    <cellStyle name="Normal 9 21 4 2" xfId="21358"/>
    <cellStyle name="Normal 9 21 5" xfId="16223"/>
    <cellStyle name="Normal 9 21_LNG &amp; LPG rework" xfId="30838"/>
    <cellStyle name="Normal 9 22" xfId="3062"/>
    <cellStyle name="Normal 9 22 2" xfId="6024"/>
    <cellStyle name="Normal 9 22 2 2" xfId="10487"/>
    <cellStyle name="Normal 9 22 2 2 2" xfId="22888"/>
    <cellStyle name="Normal 9 22 2 3" xfId="18454"/>
    <cellStyle name="Normal 9 22 3" xfId="10886"/>
    <cellStyle name="Normal 9 22 3 2" xfId="23287"/>
    <cellStyle name="Normal 9 22 4" xfId="8948"/>
    <cellStyle name="Normal 9 22 4 2" xfId="21359"/>
    <cellStyle name="Normal 9 22 5" xfId="16224"/>
    <cellStyle name="Normal 9 22_LNG &amp; LPG rework" xfId="30839"/>
    <cellStyle name="Normal 9 23" xfId="3063"/>
    <cellStyle name="Normal 9 23 2" xfId="6025"/>
    <cellStyle name="Normal 9 23 2 2" xfId="12287"/>
    <cellStyle name="Normal 9 23 2 2 2" xfId="24674"/>
    <cellStyle name="Normal 9 23 2 3" xfId="18455"/>
    <cellStyle name="Normal 9 23 3" xfId="8949"/>
    <cellStyle name="Normal 9 23 3 2" xfId="21360"/>
    <cellStyle name="Normal 9 23 4" xfId="16225"/>
    <cellStyle name="Normal 9 24" xfId="3064"/>
    <cellStyle name="Normal 9 24 2" xfId="6026"/>
    <cellStyle name="Normal 9 24 2 2" xfId="12288"/>
    <cellStyle name="Normal 9 24 2 2 2" xfId="24675"/>
    <cellStyle name="Normal 9 24 2 3" xfId="18456"/>
    <cellStyle name="Normal 9 24 3" xfId="8950"/>
    <cellStyle name="Normal 9 24 3 2" xfId="21361"/>
    <cellStyle name="Normal 9 24 4" xfId="16226"/>
    <cellStyle name="Normal 9 25" xfId="3065"/>
    <cellStyle name="Normal 9 25 2" xfId="6027"/>
    <cellStyle name="Normal 9 25 2 2" xfId="12289"/>
    <cellStyle name="Normal 9 25 2 2 2" xfId="24676"/>
    <cellStyle name="Normal 9 25 2 3" xfId="18457"/>
    <cellStyle name="Normal 9 25 3" xfId="8951"/>
    <cellStyle name="Normal 9 25 3 2" xfId="21362"/>
    <cellStyle name="Normal 9 25 4" xfId="16227"/>
    <cellStyle name="Normal 9 26" xfId="3066"/>
    <cellStyle name="Normal 9 26 2" xfId="6028"/>
    <cellStyle name="Normal 9 26 2 2" xfId="12290"/>
    <cellStyle name="Normal 9 26 2 2 2" xfId="24677"/>
    <cellStyle name="Normal 9 26 2 3" xfId="18458"/>
    <cellStyle name="Normal 9 26 3" xfId="8952"/>
    <cellStyle name="Normal 9 26 3 2" xfId="21363"/>
    <cellStyle name="Normal 9 26 4" xfId="16228"/>
    <cellStyle name="Normal 9 26 5" xfId="26136"/>
    <cellStyle name="Normal 9 27" xfId="3067"/>
    <cellStyle name="Normal 9 27 2" xfId="6029"/>
    <cellStyle name="Normal 9 27 2 2" xfId="12291"/>
    <cellStyle name="Normal 9 27 2 2 2" xfId="24678"/>
    <cellStyle name="Normal 9 27 2 3" xfId="18459"/>
    <cellStyle name="Normal 9 27 3" xfId="8953"/>
    <cellStyle name="Normal 9 27 3 2" xfId="21364"/>
    <cellStyle name="Normal 9 27 4" xfId="16229"/>
    <cellStyle name="Normal 9 27 5" xfId="26148"/>
    <cellStyle name="Normal 9 28" xfId="3068"/>
    <cellStyle name="Normal 9 28 2" xfId="6030"/>
    <cellStyle name="Normal 9 28 2 2" xfId="12292"/>
    <cellStyle name="Normal 9 28 2 2 2" xfId="24679"/>
    <cellStyle name="Normal 9 28 2 3" xfId="18460"/>
    <cellStyle name="Normal 9 28 3" xfId="8954"/>
    <cellStyle name="Normal 9 28 3 2" xfId="21365"/>
    <cellStyle name="Normal 9 28 4" xfId="16230"/>
    <cellStyle name="Normal 9 28 5" xfId="26150"/>
    <cellStyle name="Normal 9 29" xfId="3069"/>
    <cellStyle name="Normal 9 29 2" xfId="6031"/>
    <cellStyle name="Normal 9 29 2 2" xfId="12293"/>
    <cellStyle name="Normal 9 29 2 2 2" xfId="24680"/>
    <cellStyle name="Normal 9 29 2 3" xfId="18461"/>
    <cellStyle name="Normal 9 29 3" xfId="8955"/>
    <cellStyle name="Normal 9 29 3 2" xfId="21366"/>
    <cellStyle name="Normal 9 29 4" xfId="16231"/>
    <cellStyle name="Normal 9 29 5" xfId="26151"/>
    <cellStyle name="Normal 9 3" xfId="158"/>
    <cellStyle name="Normal 9 3 10" xfId="3070"/>
    <cellStyle name="Normal 9 3 10 2" xfId="6032"/>
    <cellStyle name="Normal 9 3 10 2 2" xfId="12294"/>
    <cellStyle name="Normal 9 3 10 2 2 2" xfId="24681"/>
    <cellStyle name="Normal 9 3 10 2 3" xfId="18462"/>
    <cellStyle name="Normal 9 3 10 3" xfId="8956"/>
    <cellStyle name="Normal 9 3 10 3 2" xfId="21367"/>
    <cellStyle name="Normal 9 3 10 4" xfId="16232"/>
    <cellStyle name="Normal 9 3 11" xfId="3071"/>
    <cellStyle name="Normal 9 3 11 2" xfId="6033"/>
    <cellStyle name="Normal 9 3 11 2 2" xfId="12295"/>
    <cellStyle name="Normal 9 3 11 2 2 2" xfId="24682"/>
    <cellStyle name="Normal 9 3 11 2 3" xfId="18463"/>
    <cellStyle name="Normal 9 3 11 3" xfId="8957"/>
    <cellStyle name="Normal 9 3 11 3 2" xfId="21368"/>
    <cellStyle name="Normal 9 3 11 4" xfId="16233"/>
    <cellStyle name="Normal 9 3 12" xfId="3072"/>
    <cellStyle name="Normal 9 3 12 2" xfId="6034"/>
    <cellStyle name="Normal 9 3 12 2 2" xfId="12296"/>
    <cellStyle name="Normal 9 3 12 2 2 2" xfId="24683"/>
    <cellStyle name="Normal 9 3 12 2 3" xfId="18464"/>
    <cellStyle name="Normal 9 3 12 3" xfId="8958"/>
    <cellStyle name="Normal 9 3 12 3 2" xfId="21369"/>
    <cellStyle name="Normal 9 3 12 4" xfId="16234"/>
    <cellStyle name="Normal 9 3 13" xfId="3073"/>
    <cellStyle name="Normal 9 3 13 2" xfId="6035"/>
    <cellStyle name="Normal 9 3 13 2 2" xfId="12297"/>
    <cellStyle name="Normal 9 3 13 2 2 2" xfId="24684"/>
    <cellStyle name="Normal 9 3 13 2 3" xfId="18465"/>
    <cellStyle name="Normal 9 3 13 3" xfId="8959"/>
    <cellStyle name="Normal 9 3 13 3 2" xfId="21370"/>
    <cellStyle name="Normal 9 3 13 4" xfId="16235"/>
    <cellStyle name="Normal 9 3 14" xfId="3074"/>
    <cellStyle name="Normal 9 3 14 2" xfId="6036"/>
    <cellStyle name="Normal 9 3 14 2 2" xfId="12298"/>
    <cellStyle name="Normal 9 3 14 2 2 2" xfId="24685"/>
    <cellStyle name="Normal 9 3 14 2 3" xfId="18466"/>
    <cellStyle name="Normal 9 3 14 3" xfId="8960"/>
    <cellStyle name="Normal 9 3 14 3 2" xfId="21371"/>
    <cellStyle name="Normal 9 3 14 4" xfId="16236"/>
    <cellStyle name="Normal 9 3 15" xfId="3075"/>
    <cellStyle name="Normal 9 3 15 2" xfId="6037"/>
    <cellStyle name="Normal 9 3 15 2 2" xfId="12299"/>
    <cellStyle name="Normal 9 3 15 2 2 2" xfId="24686"/>
    <cellStyle name="Normal 9 3 15 2 3" xfId="18467"/>
    <cellStyle name="Normal 9 3 15 3" xfId="8961"/>
    <cellStyle name="Normal 9 3 15 3 2" xfId="21372"/>
    <cellStyle name="Normal 9 3 15 4" xfId="16237"/>
    <cellStyle name="Normal 9 3 16" xfId="3076"/>
    <cellStyle name="Normal 9 3 16 2" xfId="6038"/>
    <cellStyle name="Normal 9 3 16 2 2" xfId="12300"/>
    <cellStyle name="Normal 9 3 16 2 2 2" xfId="24687"/>
    <cellStyle name="Normal 9 3 16 2 3" xfId="18468"/>
    <cellStyle name="Normal 9 3 16 3" xfId="8962"/>
    <cellStyle name="Normal 9 3 16 3 2" xfId="21373"/>
    <cellStyle name="Normal 9 3 16 4" xfId="16238"/>
    <cellStyle name="Normal 9 3 17" xfId="3077"/>
    <cellStyle name="Normal 9 3 17 2" xfId="6039"/>
    <cellStyle name="Normal 9 3 17 2 2" xfId="12301"/>
    <cellStyle name="Normal 9 3 17 2 2 2" xfId="24688"/>
    <cellStyle name="Normal 9 3 17 2 3" xfId="18469"/>
    <cellStyle name="Normal 9 3 17 3" xfId="8963"/>
    <cellStyle name="Normal 9 3 17 3 2" xfId="21374"/>
    <cellStyle name="Normal 9 3 17 4" xfId="16239"/>
    <cellStyle name="Normal 9 3 18" xfId="3078"/>
    <cellStyle name="Normal 9 3 18 2" xfId="6040"/>
    <cellStyle name="Normal 9 3 18 2 2" xfId="12302"/>
    <cellStyle name="Normal 9 3 18 2 2 2" xfId="24689"/>
    <cellStyle name="Normal 9 3 18 2 3" xfId="18470"/>
    <cellStyle name="Normal 9 3 18 3" xfId="8964"/>
    <cellStyle name="Normal 9 3 18 3 2" xfId="21375"/>
    <cellStyle name="Normal 9 3 18 4" xfId="16240"/>
    <cellStyle name="Normal 9 3 19" xfId="3079"/>
    <cellStyle name="Normal 9 3 19 2" xfId="6041"/>
    <cellStyle name="Normal 9 3 19 2 2" xfId="12303"/>
    <cellStyle name="Normal 9 3 19 2 2 2" xfId="24690"/>
    <cellStyle name="Normal 9 3 19 2 3" xfId="18471"/>
    <cellStyle name="Normal 9 3 19 3" xfId="8965"/>
    <cellStyle name="Normal 9 3 19 3 2" xfId="21376"/>
    <cellStyle name="Normal 9 3 19 4" xfId="16241"/>
    <cellStyle name="Normal 9 3 2" xfId="249"/>
    <cellStyle name="Normal 9 3 2 10" xfId="13642"/>
    <cellStyle name="Normal 9 3 2 2" xfId="625"/>
    <cellStyle name="Normal 9 3 2 2 2" xfId="3080"/>
    <cellStyle name="Normal 9 3 2 2 2 2" xfId="6969"/>
    <cellStyle name="Normal 9 3 2 2 2 2 2" xfId="13127"/>
    <cellStyle name="Normal 9 3 2 2 2 2 2 2" xfId="25514"/>
    <cellStyle name="Normal 9 3 2 2 2 2 3" xfId="19394"/>
    <cellStyle name="Normal 9 3 2 2 2 3" xfId="9896"/>
    <cellStyle name="Normal 9 3 2 2 2 3 2" xfId="22299"/>
    <cellStyle name="Normal 9 3 2 2 2 4" xfId="16242"/>
    <cellStyle name="Normal 9 3 2 2 3" xfId="6042"/>
    <cellStyle name="Normal 9 3 2 2 3 2" xfId="10647"/>
    <cellStyle name="Normal 9 3 2 2 3 2 2" xfId="23048"/>
    <cellStyle name="Normal 9 3 2 2 3 3" xfId="18472"/>
    <cellStyle name="Normal 9 3 2 2 4" xfId="8966"/>
    <cellStyle name="Normal 9 3 2 2 4 2" xfId="21377"/>
    <cellStyle name="Normal 9 3 2 2 5" xfId="14355"/>
    <cellStyle name="Normal 9 3 2 2 6" xfId="13820"/>
    <cellStyle name="Normal 9 3 2 2_LNG &amp; LPG rework" xfId="30840"/>
    <cellStyle name="Normal 9 3 2 3" xfId="3081"/>
    <cellStyle name="Normal 9 3 2 3 2" xfId="6043"/>
    <cellStyle name="Normal 9 3 2 3 2 2" xfId="10443"/>
    <cellStyle name="Normal 9 3 2 3 2 2 2" xfId="22844"/>
    <cellStyle name="Normal 9 3 2 3 2 3" xfId="18473"/>
    <cellStyle name="Normal 9 3 2 3 3" xfId="10836"/>
    <cellStyle name="Normal 9 3 2 3 3 2" xfId="23237"/>
    <cellStyle name="Normal 9 3 2 3 4" xfId="8967"/>
    <cellStyle name="Normal 9 3 2 3 4 2" xfId="21378"/>
    <cellStyle name="Normal 9 3 2 3 5" xfId="16243"/>
    <cellStyle name="Normal 9 3 2 3_LNG &amp; LPG rework" xfId="30841"/>
    <cellStyle name="Normal 9 3 2 4" xfId="3082"/>
    <cellStyle name="Normal 9 3 2 4 2" xfId="6044"/>
    <cellStyle name="Normal 9 3 2 4 2 2" xfId="12304"/>
    <cellStyle name="Normal 9 3 2 4 2 2 2" xfId="24691"/>
    <cellStyle name="Normal 9 3 2 4 2 3" xfId="18474"/>
    <cellStyle name="Normal 9 3 2 4 3" xfId="8968"/>
    <cellStyle name="Normal 9 3 2 4 3 2" xfId="21379"/>
    <cellStyle name="Normal 9 3 2 4 4" xfId="16244"/>
    <cellStyle name="Normal 9 3 2 5" xfId="3083"/>
    <cellStyle name="Normal 9 3 2 5 2" xfId="6045"/>
    <cellStyle name="Normal 9 3 2 5 2 2" xfId="12305"/>
    <cellStyle name="Normal 9 3 2 5 2 2 2" xfId="24692"/>
    <cellStyle name="Normal 9 3 2 5 2 3" xfId="18475"/>
    <cellStyle name="Normal 9 3 2 5 3" xfId="8969"/>
    <cellStyle name="Normal 9 3 2 5 3 2" xfId="21380"/>
    <cellStyle name="Normal 9 3 2 5 4" xfId="16245"/>
    <cellStyle name="Normal 9 3 2 6" xfId="1045"/>
    <cellStyle name="Normal 9 3 2 6 2" xfId="6638"/>
    <cellStyle name="Normal 9 3 2 6 2 2" xfId="12797"/>
    <cellStyle name="Normal 9 3 2 6 2 2 2" xfId="25184"/>
    <cellStyle name="Normal 9 3 2 6 2 3" xfId="19064"/>
    <cellStyle name="Normal 9 3 2 6 3" xfId="9566"/>
    <cellStyle name="Normal 9 3 2 6 3 2" xfId="21969"/>
    <cellStyle name="Normal 9 3 2 6 4" xfId="14635"/>
    <cellStyle name="Normal 9 3 2 7" xfId="4427"/>
    <cellStyle name="Normal 9 3 2 7 2" xfId="11037"/>
    <cellStyle name="Normal 9 3 2 7 2 2" xfId="23425"/>
    <cellStyle name="Normal 9 3 2 7 3" xfId="16864"/>
    <cellStyle name="Normal 9 3 2 8" xfId="7352"/>
    <cellStyle name="Normal 9 3 2 8 2" xfId="19770"/>
    <cellStyle name="Normal 9 3 2 9" xfId="14000"/>
    <cellStyle name="Normal 9 3 2_Alumina Prices" xfId="3084"/>
    <cellStyle name="Normal 9 3 20" xfId="1044"/>
    <cellStyle name="Normal 9 3 20 2" xfId="6637"/>
    <cellStyle name="Normal 9 3 20 2 2" xfId="12796"/>
    <cellStyle name="Normal 9 3 20 2 2 2" xfId="25183"/>
    <cellStyle name="Normal 9 3 20 2 3" xfId="19063"/>
    <cellStyle name="Normal 9 3 20 3" xfId="9565"/>
    <cellStyle name="Normal 9 3 20 3 2" xfId="21968"/>
    <cellStyle name="Normal 9 3 20 4" xfId="14634"/>
    <cellStyle name="Normal 9 3 21" xfId="4426"/>
    <cellStyle name="Normal 9 3 21 2" xfId="11036"/>
    <cellStyle name="Normal 9 3 21 2 2" xfId="23424"/>
    <cellStyle name="Normal 9 3 21 3" xfId="16863"/>
    <cellStyle name="Normal 9 3 22" xfId="7351"/>
    <cellStyle name="Normal 9 3 22 2" xfId="19769"/>
    <cellStyle name="Normal 9 3 23" xfId="13911"/>
    <cellStyle name="Normal 9 3 24" xfId="13554"/>
    <cellStyle name="Normal 9 3 3" xfId="339"/>
    <cellStyle name="Normal 9 3 3 2" xfId="713"/>
    <cellStyle name="Normal 9 3 3 2 2" xfId="4099"/>
    <cellStyle name="Normal 9 3 3 2 2 2" xfId="7163"/>
    <cellStyle name="Normal 9 3 3 2 2 2 2" xfId="13321"/>
    <cellStyle name="Normal 9 3 3 2 2 2 2 2" xfId="25708"/>
    <cellStyle name="Normal 9 3 3 2 2 2 3" xfId="19588"/>
    <cellStyle name="Normal 9 3 3 2 2 3" xfId="10090"/>
    <cellStyle name="Normal 9 3 3 2 2 3 2" xfId="22493"/>
    <cellStyle name="Normal 9 3 3 2 2 4" xfId="16670"/>
    <cellStyle name="Normal 9 3 3 2 3" xfId="6474"/>
    <cellStyle name="Normal 9 3 3 2 3 2" xfId="12633"/>
    <cellStyle name="Normal 9 3 3 2 3 2 2" xfId="25020"/>
    <cellStyle name="Normal 9 3 3 2 3 3" xfId="18900"/>
    <cellStyle name="Normal 9 3 3 2 4" xfId="9402"/>
    <cellStyle name="Normal 9 3 3 2 4 2" xfId="21805"/>
    <cellStyle name="Normal 9 3 3 2 5" xfId="14443"/>
    <cellStyle name="Normal 9 3 3 3" xfId="3085"/>
    <cellStyle name="Normal 9 3 3 3 2" xfId="6970"/>
    <cellStyle name="Normal 9 3 3 3 2 2" xfId="13128"/>
    <cellStyle name="Normal 9 3 3 3 2 2 2" xfId="25515"/>
    <cellStyle name="Normal 9 3 3 3 2 3" xfId="19395"/>
    <cellStyle name="Normal 9 3 3 3 3" xfId="9897"/>
    <cellStyle name="Normal 9 3 3 3 3 2" xfId="22300"/>
    <cellStyle name="Normal 9 3 3 3 4" xfId="16246"/>
    <cellStyle name="Normal 9 3 3 4" xfId="6046"/>
    <cellStyle name="Normal 9 3 3 4 2" xfId="12306"/>
    <cellStyle name="Normal 9 3 3 4 2 2" xfId="24693"/>
    <cellStyle name="Normal 9 3 3 4 3" xfId="18476"/>
    <cellStyle name="Normal 9 3 3 5" xfId="8970"/>
    <cellStyle name="Normal 9 3 3 5 2" xfId="21381"/>
    <cellStyle name="Normal 9 3 3 6" xfId="14088"/>
    <cellStyle name="Normal 9 3 3 7" xfId="13732"/>
    <cellStyle name="Normal 9 3 3_LNG &amp; LPG rework" xfId="30842"/>
    <cellStyle name="Normal 9 3 4" xfId="427"/>
    <cellStyle name="Normal 9 3 4 2" xfId="801"/>
    <cellStyle name="Normal 9 3 4 2 2" xfId="4185"/>
    <cellStyle name="Normal 9 3 4 2 2 2" xfId="7245"/>
    <cellStyle name="Normal 9 3 4 2 2 2 2" xfId="13403"/>
    <cellStyle name="Normal 9 3 4 2 2 2 2 2" xfId="25790"/>
    <cellStyle name="Normal 9 3 4 2 2 2 3" xfId="19670"/>
    <cellStyle name="Normal 9 3 4 2 2 3" xfId="10172"/>
    <cellStyle name="Normal 9 3 4 2 2 3 2" xfId="22575"/>
    <cellStyle name="Normal 9 3 4 2 2 4" xfId="16756"/>
    <cellStyle name="Normal 9 3 4 2 3" xfId="6560"/>
    <cellStyle name="Normal 9 3 4 2 3 2" xfId="12719"/>
    <cellStyle name="Normal 9 3 4 2 3 2 2" xfId="25106"/>
    <cellStyle name="Normal 9 3 4 2 3 3" xfId="18986"/>
    <cellStyle name="Normal 9 3 4 2 4" xfId="9488"/>
    <cellStyle name="Normal 9 3 4 2 4 2" xfId="21891"/>
    <cellStyle name="Normal 9 3 4 2 5" xfId="14531"/>
    <cellStyle name="Normal 9 3 4 3" xfId="3086"/>
    <cellStyle name="Normal 9 3 4 3 2" xfId="6971"/>
    <cellStyle name="Normal 9 3 4 3 2 2" xfId="13129"/>
    <cellStyle name="Normal 9 3 4 3 2 2 2" xfId="25516"/>
    <cellStyle name="Normal 9 3 4 3 2 3" xfId="19396"/>
    <cellStyle name="Normal 9 3 4 3 3" xfId="9898"/>
    <cellStyle name="Normal 9 3 4 3 3 2" xfId="22301"/>
    <cellStyle name="Normal 9 3 4 3 4" xfId="16247"/>
    <cellStyle name="Normal 9 3 4 4" xfId="6047"/>
    <cellStyle name="Normal 9 3 4 4 2" xfId="12307"/>
    <cellStyle name="Normal 9 3 4 4 2 2" xfId="24694"/>
    <cellStyle name="Normal 9 3 4 4 3" xfId="18477"/>
    <cellStyle name="Normal 9 3 4 5" xfId="8971"/>
    <cellStyle name="Normal 9 3 4 5 2" xfId="21382"/>
    <cellStyle name="Normal 9 3 4 6" xfId="14176"/>
    <cellStyle name="Normal 9 3 4_LNG &amp; LPG rework" xfId="30843"/>
    <cellStyle name="Normal 9 3 5" xfId="536"/>
    <cellStyle name="Normal 9 3 5 2" xfId="3087"/>
    <cellStyle name="Normal 9 3 5 2 2" xfId="6972"/>
    <cellStyle name="Normal 9 3 5 2 2 2" xfId="13130"/>
    <cellStyle name="Normal 9 3 5 2 2 2 2" xfId="25517"/>
    <cellStyle name="Normal 9 3 5 2 2 3" xfId="19397"/>
    <cellStyle name="Normal 9 3 5 2 3" xfId="9899"/>
    <cellStyle name="Normal 9 3 5 2 3 2" xfId="22302"/>
    <cellStyle name="Normal 9 3 5 2 4" xfId="16248"/>
    <cellStyle name="Normal 9 3 5 3" xfId="6048"/>
    <cellStyle name="Normal 9 3 5 3 2" xfId="10932"/>
    <cellStyle name="Normal 9 3 5 3 2 2" xfId="23333"/>
    <cellStyle name="Normal 9 3 5 3 3" xfId="18478"/>
    <cellStyle name="Normal 9 3 5 4" xfId="8972"/>
    <cellStyle name="Normal 9 3 5 4 2" xfId="21383"/>
    <cellStyle name="Normal 9 3 5 5" xfId="14267"/>
    <cellStyle name="Normal 9 3 5_LNG &amp; LPG rework" xfId="30844"/>
    <cellStyle name="Normal 9 3 6" xfId="3088"/>
    <cellStyle name="Normal 9 3 6 2" xfId="6049"/>
    <cellStyle name="Normal 9 3 6 2 2" xfId="12308"/>
    <cellStyle name="Normal 9 3 6 2 2 2" xfId="24695"/>
    <cellStyle name="Normal 9 3 6 2 3" xfId="18479"/>
    <cellStyle name="Normal 9 3 6 3" xfId="8973"/>
    <cellStyle name="Normal 9 3 6 3 2" xfId="21384"/>
    <cellStyle name="Normal 9 3 6 4" xfId="16249"/>
    <cellStyle name="Normal 9 3 7" xfId="3089"/>
    <cellStyle name="Normal 9 3 7 2" xfId="6050"/>
    <cellStyle name="Normal 9 3 7 2 2" xfId="12309"/>
    <cellStyle name="Normal 9 3 7 2 2 2" xfId="24696"/>
    <cellStyle name="Normal 9 3 7 2 3" xfId="18480"/>
    <cellStyle name="Normal 9 3 7 3" xfId="8974"/>
    <cellStyle name="Normal 9 3 7 3 2" xfId="21385"/>
    <cellStyle name="Normal 9 3 7 4" xfId="16250"/>
    <cellStyle name="Normal 9 3 8" xfId="3090"/>
    <cellStyle name="Normal 9 3 8 2" xfId="6051"/>
    <cellStyle name="Normal 9 3 8 2 2" xfId="12310"/>
    <cellStyle name="Normal 9 3 8 2 2 2" xfId="24697"/>
    <cellStyle name="Normal 9 3 8 2 3" xfId="18481"/>
    <cellStyle name="Normal 9 3 8 3" xfId="8975"/>
    <cellStyle name="Normal 9 3 8 3 2" xfId="21386"/>
    <cellStyle name="Normal 9 3 8 4" xfId="16251"/>
    <cellStyle name="Normal 9 3 9" xfId="3091"/>
    <cellStyle name="Normal 9 3 9 2" xfId="6052"/>
    <cellStyle name="Normal 9 3 9 2 2" xfId="12311"/>
    <cellStyle name="Normal 9 3 9 2 2 2" xfId="24698"/>
    <cellStyle name="Normal 9 3 9 2 3" xfId="18482"/>
    <cellStyle name="Normal 9 3 9 3" xfId="8976"/>
    <cellStyle name="Normal 9 3 9 3 2" xfId="21387"/>
    <cellStyle name="Normal 9 3 9 4" xfId="16252"/>
    <cellStyle name="Normal 9 3_Alumina Prices" xfId="3092"/>
    <cellStyle name="Normal 9 30" xfId="3093"/>
    <cellStyle name="Normal 9 30 2" xfId="6053"/>
    <cellStyle name="Normal 9 30 2 2" xfId="12312"/>
    <cellStyle name="Normal 9 30 2 2 2" xfId="24699"/>
    <cellStyle name="Normal 9 30 2 3" xfId="18483"/>
    <cellStyle name="Normal 9 30 3" xfId="8977"/>
    <cellStyle name="Normal 9 30 3 2" xfId="21388"/>
    <cellStyle name="Normal 9 30 4" xfId="16253"/>
    <cellStyle name="Normal 9 31" xfId="3094"/>
    <cellStyle name="Normal 9 31 2" xfId="6054"/>
    <cellStyle name="Normal 9 31 2 2" xfId="12313"/>
    <cellStyle name="Normal 9 31 2 2 2" xfId="24700"/>
    <cellStyle name="Normal 9 31 2 3" xfId="18484"/>
    <cellStyle name="Normal 9 31 3" xfId="8978"/>
    <cellStyle name="Normal 9 31 3 2" xfId="21389"/>
    <cellStyle name="Normal 9 31 4" xfId="16254"/>
    <cellStyle name="Normal 9 32" xfId="1041"/>
    <cellStyle name="Normal 9 32 2" xfId="4423"/>
    <cellStyle name="Normal 9 32 2 2" xfId="11033"/>
    <cellStyle name="Normal 9 32 2 2 2" xfId="23421"/>
    <cellStyle name="Normal 9 32 2 3" xfId="16860"/>
    <cellStyle name="Normal 9 32 3" xfId="7348"/>
    <cellStyle name="Normal 9 32 3 2" xfId="19766"/>
    <cellStyle name="Normal 9 32 4" xfId="14631"/>
    <cellStyle name="Normal 9 33" xfId="847"/>
    <cellStyle name="Normal 9 34" xfId="1066"/>
    <cellStyle name="Normal 9 35" xfId="4230"/>
    <cellStyle name="Normal 9 36" xfId="4258"/>
    <cellStyle name="Normal 9 37" xfId="4243"/>
    <cellStyle name="Normal 9 38" xfId="933"/>
    <cellStyle name="Normal 9 39" xfId="4239"/>
    <cellStyle name="Normal 9 4" xfId="205"/>
    <cellStyle name="Normal 9 4 10" xfId="3095"/>
    <cellStyle name="Normal 9 4 10 2" xfId="6055"/>
    <cellStyle name="Normal 9 4 10 2 2" xfId="12314"/>
    <cellStyle name="Normal 9 4 10 2 2 2" xfId="24701"/>
    <cellStyle name="Normal 9 4 10 2 3" xfId="18485"/>
    <cellStyle name="Normal 9 4 10 3" xfId="8979"/>
    <cellStyle name="Normal 9 4 10 3 2" xfId="21390"/>
    <cellStyle name="Normal 9 4 10 4" xfId="16255"/>
    <cellStyle name="Normal 9 4 11" xfId="3096"/>
    <cellStyle name="Normal 9 4 11 2" xfId="6056"/>
    <cellStyle name="Normal 9 4 11 2 2" xfId="12315"/>
    <cellStyle name="Normal 9 4 11 2 2 2" xfId="24702"/>
    <cellStyle name="Normal 9 4 11 2 3" xfId="18486"/>
    <cellStyle name="Normal 9 4 11 3" xfId="8980"/>
    <cellStyle name="Normal 9 4 11 3 2" xfId="21391"/>
    <cellStyle name="Normal 9 4 11 4" xfId="16256"/>
    <cellStyle name="Normal 9 4 12" xfId="3097"/>
    <cellStyle name="Normal 9 4 12 2" xfId="6057"/>
    <cellStyle name="Normal 9 4 12 2 2" xfId="12316"/>
    <cellStyle name="Normal 9 4 12 2 2 2" xfId="24703"/>
    <cellStyle name="Normal 9 4 12 2 3" xfId="18487"/>
    <cellStyle name="Normal 9 4 12 3" xfId="8981"/>
    <cellStyle name="Normal 9 4 12 3 2" xfId="21392"/>
    <cellStyle name="Normal 9 4 12 4" xfId="16257"/>
    <cellStyle name="Normal 9 4 13" xfId="3098"/>
    <cellStyle name="Normal 9 4 13 2" xfId="6058"/>
    <cellStyle name="Normal 9 4 13 2 2" xfId="12317"/>
    <cellStyle name="Normal 9 4 13 2 2 2" xfId="24704"/>
    <cellStyle name="Normal 9 4 13 2 3" xfId="18488"/>
    <cellStyle name="Normal 9 4 13 3" xfId="8982"/>
    <cellStyle name="Normal 9 4 13 3 2" xfId="21393"/>
    <cellStyle name="Normal 9 4 13 4" xfId="16258"/>
    <cellStyle name="Normal 9 4 14" xfId="3099"/>
    <cellStyle name="Normal 9 4 14 2" xfId="6059"/>
    <cellStyle name="Normal 9 4 14 2 2" xfId="12318"/>
    <cellStyle name="Normal 9 4 14 2 2 2" xfId="24705"/>
    <cellStyle name="Normal 9 4 14 2 3" xfId="18489"/>
    <cellStyle name="Normal 9 4 14 3" xfId="8983"/>
    <cellStyle name="Normal 9 4 14 3 2" xfId="21394"/>
    <cellStyle name="Normal 9 4 14 4" xfId="16259"/>
    <cellStyle name="Normal 9 4 15" xfId="3100"/>
    <cellStyle name="Normal 9 4 15 2" xfId="6060"/>
    <cellStyle name="Normal 9 4 15 2 2" xfId="12319"/>
    <cellStyle name="Normal 9 4 15 2 2 2" xfId="24706"/>
    <cellStyle name="Normal 9 4 15 2 3" xfId="18490"/>
    <cellStyle name="Normal 9 4 15 3" xfId="8984"/>
    <cellStyle name="Normal 9 4 15 3 2" xfId="21395"/>
    <cellStyle name="Normal 9 4 15 4" xfId="16260"/>
    <cellStyle name="Normal 9 4 16" xfId="3101"/>
    <cellStyle name="Normal 9 4 16 2" xfId="6061"/>
    <cellStyle name="Normal 9 4 16 2 2" xfId="12320"/>
    <cellStyle name="Normal 9 4 16 2 2 2" xfId="24707"/>
    <cellStyle name="Normal 9 4 16 2 3" xfId="18491"/>
    <cellStyle name="Normal 9 4 16 3" xfId="8985"/>
    <cellStyle name="Normal 9 4 16 3 2" xfId="21396"/>
    <cellStyle name="Normal 9 4 16 4" xfId="16261"/>
    <cellStyle name="Normal 9 4 17" xfId="3102"/>
    <cellStyle name="Normal 9 4 17 2" xfId="6062"/>
    <cellStyle name="Normal 9 4 17 2 2" xfId="12321"/>
    <cellStyle name="Normal 9 4 17 2 2 2" xfId="24708"/>
    <cellStyle name="Normal 9 4 17 2 3" xfId="18492"/>
    <cellStyle name="Normal 9 4 17 3" xfId="8986"/>
    <cellStyle name="Normal 9 4 17 3 2" xfId="21397"/>
    <cellStyle name="Normal 9 4 17 4" xfId="16262"/>
    <cellStyle name="Normal 9 4 18" xfId="3103"/>
    <cellStyle name="Normal 9 4 18 2" xfId="6063"/>
    <cellStyle name="Normal 9 4 18 2 2" xfId="12322"/>
    <cellStyle name="Normal 9 4 18 2 2 2" xfId="24709"/>
    <cellStyle name="Normal 9 4 18 2 3" xfId="18493"/>
    <cellStyle name="Normal 9 4 18 3" xfId="8987"/>
    <cellStyle name="Normal 9 4 18 3 2" xfId="21398"/>
    <cellStyle name="Normal 9 4 18 4" xfId="16263"/>
    <cellStyle name="Normal 9 4 19" xfId="1046"/>
    <cellStyle name="Normal 9 4 19 2" xfId="6639"/>
    <cellStyle name="Normal 9 4 19 2 2" xfId="12798"/>
    <cellStyle name="Normal 9 4 19 2 2 2" xfId="25185"/>
    <cellStyle name="Normal 9 4 19 2 3" xfId="19065"/>
    <cellStyle name="Normal 9 4 19 3" xfId="9567"/>
    <cellStyle name="Normal 9 4 19 3 2" xfId="21970"/>
    <cellStyle name="Normal 9 4 19 4" xfId="14636"/>
    <cellStyle name="Normal 9 4 2" xfId="581"/>
    <cellStyle name="Normal 9 4 2 2" xfId="1047"/>
    <cellStyle name="Normal 9 4 2 2 2" xfId="6640"/>
    <cellStyle name="Normal 9 4 2 2 2 2" xfId="12799"/>
    <cellStyle name="Normal 9 4 2 2 2 2 2" xfId="25186"/>
    <cellStyle name="Normal 9 4 2 2 2 3" xfId="19066"/>
    <cellStyle name="Normal 9 4 2 2 3" xfId="9568"/>
    <cellStyle name="Normal 9 4 2 2 3 2" xfId="21971"/>
    <cellStyle name="Normal 9 4 2 2 4" xfId="14637"/>
    <cellStyle name="Normal 9 4 2 3" xfId="4429"/>
    <cellStyle name="Normal 9 4 2 3 2" xfId="10513"/>
    <cellStyle name="Normal 9 4 2 3 2 2" xfId="22914"/>
    <cellStyle name="Normal 9 4 2 3 3" xfId="16866"/>
    <cellStyle name="Normal 9 4 2 4" xfId="7354"/>
    <cellStyle name="Normal 9 4 2 4 2" xfId="19772"/>
    <cellStyle name="Normal 9 4 2 5" xfId="14311"/>
    <cellStyle name="Normal 9 4 2 6" xfId="13776"/>
    <cellStyle name="Normal 9 4 2_Iron Ore TSI Prices" xfId="13480"/>
    <cellStyle name="Normal 9 4 20" xfId="4428"/>
    <cellStyle name="Normal 9 4 20 2" xfId="11038"/>
    <cellStyle name="Normal 9 4 20 2 2" xfId="23426"/>
    <cellStyle name="Normal 9 4 20 3" xfId="16865"/>
    <cellStyle name="Normal 9 4 21" xfId="7353"/>
    <cellStyle name="Normal 9 4 21 2" xfId="19771"/>
    <cellStyle name="Normal 9 4 22" xfId="13956"/>
    <cellStyle name="Normal 9 4 23" xfId="13598"/>
    <cellStyle name="Normal 9 4 3" xfId="3104"/>
    <cellStyle name="Normal 9 4 3 2" xfId="6064"/>
    <cellStyle name="Normal 9 4 3 2 2" xfId="10311"/>
    <cellStyle name="Normal 9 4 3 2 2 2" xfId="22712"/>
    <cellStyle name="Normal 9 4 3 2 3" xfId="18494"/>
    <cellStyle name="Normal 9 4 3 3" xfId="10699"/>
    <cellStyle name="Normal 9 4 3 3 2" xfId="23100"/>
    <cellStyle name="Normal 9 4 3 4" xfId="8988"/>
    <cellStyle name="Normal 9 4 3 4 2" xfId="21399"/>
    <cellStyle name="Normal 9 4 3 5" xfId="16264"/>
    <cellStyle name="Normal 9 4 3_LNG &amp; LPG rework" xfId="30845"/>
    <cellStyle name="Normal 9 4 4" xfId="3105"/>
    <cellStyle name="Normal 9 4 4 2" xfId="6065"/>
    <cellStyle name="Normal 9 4 4 2 2" xfId="12323"/>
    <cellStyle name="Normal 9 4 4 2 2 2" xfId="24710"/>
    <cellStyle name="Normal 9 4 4 2 3" xfId="18495"/>
    <cellStyle name="Normal 9 4 4 3" xfId="8989"/>
    <cellStyle name="Normal 9 4 4 3 2" xfId="21400"/>
    <cellStyle name="Normal 9 4 4 4" xfId="16265"/>
    <cellStyle name="Normal 9 4 5" xfId="3106"/>
    <cellStyle name="Normal 9 4 5 2" xfId="6066"/>
    <cellStyle name="Normal 9 4 5 2 2" xfId="12324"/>
    <cellStyle name="Normal 9 4 5 2 2 2" xfId="24711"/>
    <cellStyle name="Normal 9 4 5 2 3" xfId="18496"/>
    <cellStyle name="Normal 9 4 5 3" xfId="8990"/>
    <cellStyle name="Normal 9 4 5 3 2" xfId="21401"/>
    <cellStyle name="Normal 9 4 5 4" xfId="16266"/>
    <cellStyle name="Normal 9 4 6" xfId="3107"/>
    <cellStyle name="Normal 9 4 6 2" xfId="6067"/>
    <cellStyle name="Normal 9 4 6 2 2" xfId="12325"/>
    <cellStyle name="Normal 9 4 6 2 2 2" xfId="24712"/>
    <cellStyle name="Normal 9 4 6 2 3" xfId="18497"/>
    <cellStyle name="Normal 9 4 6 3" xfId="8991"/>
    <cellStyle name="Normal 9 4 6 3 2" xfId="21402"/>
    <cellStyle name="Normal 9 4 6 4" xfId="16267"/>
    <cellStyle name="Normal 9 4 7" xfId="3108"/>
    <cellStyle name="Normal 9 4 7 2" xfId="6068"/>
    <cellStyle name="Normal 9 4 7 2 2" xfId="12326"/>
    <cellStyle name="Normal 9 4 7 2 2 2" xfId="24713"/>
    <cellStyle name="Normal 9 4 7 2 3" xfId="18498"/>
    <cellStyle name="Normal 9 4 7 3" xfId="8992"/>
    <cellStyle name="Normal 9 4 7 3 2" xfId="21403"/>
    <cellStyle name="Normal 9 4 7 4" xfId="16268"/>
    <cellStyle name="Normal 9 4 8" xfId="3109"/>
    <cellStyle name="Normal 9 4 8 2" xfId="6069"/>
    <cellStyle name="Normal 9 4 8 2 2" xfId="12327"/>
    <cellStyle name="Normal 9 4 8 2 2 2" xfId="24714"/>
    <cellStyle name="Normal 9 4 8 2 3" xfId="18499"/>
    <cellStyle name="Normal 9 4 8 3" xfId="8993"/>
    <cellStyle name="Normal 9 4 8 3 2" xfId="21404"/>
    <cellStyle name="Normal 9 4 8 4" xfId="16269"/>
    <cellStyle name="Normal 9 4 9" xfId="3110"/>
    <cellStyle name="Normal 9 4 9 2" xfId="6070"/>
    <cellStyle name="Normal 9 4 9 2 2" xfId="12328"/>
    <cellStyle name="Normal 9 4 9 2 2 2" xfId="24715"/>
    <cellStyle name="Normal 9 4 9 2 3" xfId="18500"/>
    <cellStyle name="Normal 9 4 9 3" xfId="8994"/>
    <cellStyle name="Normal 9 4 9 3 2" xfId="21405"/>
    <cellStyle name="Normal 9 4 9 4" xfId="16270"/>
    <cellStyle name="Normal 9 4_Alumina Prices" xfId="3111"/>
    <cellStyle name="Normal 9 40" xfId="4249"/>
    <cellStyle name="Normal 9 41" xfId="4358"/>
    <cellStyle name="Normal 9 42" xfId="4444"/>
    <cellStyle name="Normal 9 43" xfId="5799"/>
    <cellStyle name="Normal 9 44" xfId="7281"/>
    <cellStyle name="Normal 9 45" xfId="9335"/>
    <cellStyle name="Normal 9 46" xfId="9328"/>
    <cellStyle name="Normal 9 47" xfId="13472"/>
    <cellStyle name="Normal 9 48" xfId="9332"/>
    <cellStyle name="Normal 9 49" xfId="13453"/>
    <cellStyle name="Normal 9 5" xfId="295"/>
    <cellStyle name="Normal 9 5 10" xfId="3112"/>
    <cellStyle name="Normal 9 5 10 2" xfId="6071"/>
    <cellStyle name="Normal 9 5 10 2 2" xfId="12329"/>
    <cellStyle name="Normal 9 5 10 2 2 2" xfId="24716"/>
    <cellStyle name="Normal 9 5 10 2 3" xfId="18501"/>
    <cellStyle name="Normal 9 5 10 3" xfId="8995"/>
    <cellStyle name="Normal 9 5 10 3 2" xfId="21406"/>
    <cellStyle name="Normal 9 5 10 4" xfId="16271"/>
    <cellStyle name="Normal 9 5 11" xfId="3113"/>
    <cellStyle name="Normal 9 5 11 2" xfId="6072"/>
    <cellStyle name="Normal 9 5 11 2 2" xfId="12330"/>
    <cellStyle name="Normal 9 5 11 2 2 2" xfId="24717"/>
    <cellStyle name="Normal 9 5 11 2 3" xfId="18502"/>
    <cellStyle name="Normal 9 5 11 3" xfId="8996"/>
    <cellStyle name="Normal 9 5 11 3 2" xfId="21407"/>
    <cellStyle name="Normal 9 5 11 4" xfId="16272"/>
    <cellStyle name="Normal 9 5 12" xfId="3114"/>
    <cellStyle name="Normal 9 5 12 2" xfId="6073"/>
    <cellStyle name="Normal 9 5 12 2 2" xfId="12331"/>
    <cellStyle name="Normal 9 5 12 2 2 2" xfId="24718"/>
    <cellStyle name="Normal 9 5 12 2 3" xfId="18503"/>
    <cellStyle name="Normal 9 5 12 3" xfId="8997"/>
    <cellStyle name="Normal 9 5 12 3 2" xfId="21408"/>
    <cellStyle name="Normal 9 5 12 4" xfId="16273"/>
    <cellStyle name="Normal 9 5 13" xfId="3115"/>
    <cellStyle name="Normal 9 5 13 2" xfId="6074"/>
    <cellStyle name="Normal 9 5 13 2 2" xfId="12332"/>
    <cellStyle name="Normal 9 5 13 2 2 2" xfId="24719"/>
    <cellStyle name="Normal 9 5 13 2 3" xfId="18504"/>
    <cellStyle name="Normal 9 5 13 3" xfId="8998"/>
    <cellStyle name="Normal 9 5 13 3 2" xfId="21409"/>
    <cellStyle name="Normal 9 5 13 4" xfId="16274"/>
    <cellStyle name="Normal 9 5 14" xfId="3116"/>
    <cellStyle name="Normal 9 5 14 2" xfId="6075"/>
    <cellStyle name="Normal 9 5 14 2 2" xfId="12333"/>
    <cellStyle name="Normal 9 5 14 2 2 2" xfId="24720"/>
    <cellStyle name="Normal 9 5 14 2 3" xfId="18505"/>
    <cellStyle name="Normal 9 5 14 3" xfId="8999"/>
    <cellStyle name="Normal 9 5 14 3 2" xfId="21410"/>
    <cellStyle name="Normal 9 5 14 4" xfId="16275"/>
    <cellStyle name="Normal 9 5 15" xfId="3117"/>
    <cellStyle name="Normal 9 5 15 2" xfId="6076"/>
    <cellStyle name="Normal 9 5 15 2 2" xfId="12334"/>
    <cellStyle name="Normal 9 5 15 2 2 2" xfId="24721"/>
    <cellStyle name="Normal 9 5 15 2 3" xfId="18506"/>
    <cellStyle name="Normal 9 5 15 3" xfId="9000"/>
    <cellStyle name="Normal 9 5 15 3 2" xfId="21411"/>
    <cellStyle name="Normal 9 5 15 4" xfId="16276"/>
    <cellStyle name="Normal 9 5 16" xfId="3118"/>
    <cellStyle name="Normal 9 5 16 2" xfId="6077"/>
    <cellStyle name="Normal 9 5 16 2 2" xfId="12335"/>
    <cellStyle name="Normal 9 5 16 2 2 2" xfId="24722"/>
    <cellStyle name="Normal 9 5 16 2 3" xfId="18507"/>
    <cellStyle name="Normal 9 5 16 3" xfId="9001"/>
    <cellStyle name="Normal 9 5 16 3 2" xfId="21412"/>
    <cellStyle name="Normal 9 5 16 4" xfId="16277"/>
    <cellStyle name="Normal 9 5 17" xfId="3119"/>
    <cellStyle name="Normal 9 5 17 2" xfId="6078"/>
    <cellStyle name="Normal 9 5 17 2 2" xfId="12336"/>
    <cellStyle name="Normal 9 5 17 2 2 2" xfId="24723"/>
    <cellStyle name="Normal 9 5 17 2 3" xfId="18508"/>
    <cellStyle name="Normal 9 5 17 3" xfId="9002"/>
    <cellStyle name="Normal 9 5 17 3 2" xfId="21413"/>
    <cellStyle name="Normal 9 5 17 4" xfId="16278"/>
    <cellStyle name="Normal 9 5 18" xfId="3120"/>
    <cellStyle name="Normal 9 5 18 2" xfId="6079"/>
    <cellStyle name="Normal 9 5 18 2 2" xfId="12337"/>
    <cellStyle name="Normal 9 5 18 2 2 2" xfId="24724"/>
    <cellStyle name="Normal 9 5 18 2 3" xfId="18509"/>
    <cellStyle name="Normal 9 5 18 3" xfId="9003"/>
    <cellStyle name="Normal 9 5 18 3 2" xfId="21414"/>
    <cellStyle name="Normal 9 5 18 4" xfId="16279"/>
    <cellStyle name="Normal 9 5 19" xfId="1048"/>
    <cellStyle name="Normal 9 5 19 2" xfId="6641"/>
    <cellStyle name="Normal 9 5 19 2 2" xfId="12800"/>
    <cellStyle name="Normal 9 5 19 2 2 2" xfId="25187"/>
    <cellStyle name="Normal 9 5 19 2 3" xfId="19067"/>
    <cellStyle name="Normal 9 5 19 3" xfId="9569"/>
    <cellStyle name="Normal 9 5 19 3 2" xfId="21972"/>
    <cellStyle name="Normal 9 5 19 4" xfId="14638"/>
    <cellStyle name="Normal 9 5 2" xfId="669"/>
    <cellStyle name="Normal 9 5 2 2" xfId="1049"/>
    <cellStyle name="Normal 9 5 2 2 2" xfId="6642"/>
    <cellStyle name="Normal 9 5 2 2 2 2" xfId="12801"/>
    <cellStyle name="Normal 9 5 2 2 2 2 2" xfId="25188"/>
    <cellStyle name="Normal 9 5 2 2 2 3" xfId="19068"/>
    <cellStyle name="Normal 9 5 2 2 3" xfId="9570"/>
    <cellStyle name="Normal 9 5 2 2 3 2" xfId="21973"/>
    <cellStyle name="Normal 9 5 2 2 4" xfId="14639"/>
    <cellStyle name="Normal 9 5 2 3" xfId="4431"/>
    <cellStyle name="Normal 9 5 2 3 2" xfId="10517"/>
    <cellStyle name="Normal 9 5 2 3 2 2" xfId="22918"/>
    <cellStyle name="Normal 9 5 2 3 3" xfId="16868"/>
    <cellStyle name="Normal 9 5 2 4" xfId="7356"/>
    <cellStyle name="Normal 9 5 2 4 2" xfId="19774"/>
    <cellStyle name="Normal 9 5 2 5" xfId="14399"/>
    <cellStyle name="Normal 9 5 2_Iron Ore TSI Prices" xfId="13454"/>
    <cellStyle name="Normal 9 5 20" xfId="4430"/>
    <cellStyle name="Normal 9 5 20 2" xfId="11039"/>
    <cellStyle name="Normal 9 5 20 2 2" xfId="23427"/>
    <cellStyle name="Normal 9 5 20 3" xfId="16867"/>
    <cellStyle name="Normal 9 5 21" xfId="7355"/>
    <cellStyle name="Normal 9 5 21 2" xfId="19773"/>
    <cellStyle name="Normal 9 5 22" xfId="14044"/>
    <cellStyle name="Normal 9 5 23" xfId="13688"/>
    <cellStyle name="Normal 9 5 3" xfId="3121"/>
    <cellStyle name="Normal 9 5 3 2" xfId="6080"/>
    <cellStyle name="Normal 9 5 3 2 2" xfId="10315"/>
    <cellStyle name="Normal 9 5 3 2 2 2" xfId="22716"/>
    <cellStyle name="Normal 9 5 3 2 3" xfId="18510"/>
    <cellStyle name="Normal 9 5 3 3" xfId="10703"/>
    <cellStyle name="Normal 9 5 3 3 2" xfId="23104"/>
    <cellStyle name="Normal 9 5 3 4" xfId="9004"/>
    <cellStyle name="Normal 9 5 3 4 2" xfId="21415"/>
    <cellStyle name="Normal 9 5 3 5" xfId="16280"/>
    <cellStyle name="Normal 9 5 3_LNG &amp; LPG rework" xfId="30846"/>
    <cellStyle name="Normal 9 5 4" xfId="3122"/>
    <cellStyle name="Normal 9 5 4 2" xfId="6081"/>
    <cellStyle name="Normal 9 5 4 2 2" xfId="12338"/>
    <cellStyle name="Normal 9 5 4 2 2 2" xfId="24725"/>
    <cellStyle name="Normal 9 5 4 2 3" xfId="18511"/>
    <cellStyle name="Normal 9 5 4 3" xfId="9005"/>
    <cellStyle name="Normal 9 5 4 3 2" xfId="21416"/>
    <cellStyle name="Normal 9 5 4 4" xfId="16281"/>
    <cellStyle name="Normal 9 5 5" xfId="3123"/>
    <cellStyle name="Normal 9 5 5 2" xfId="6082"/>
    <cellStyle name="Normal 9 5 5 2 2" xfId="12339"/>
    <cellStyle name="Normal 9 5 5 2 2 2" xfId="24726"/>
    <cellStyle name="Normal 9 5 5 2 3" xfId="18512"/>
    <cellStyle name="Normal 9 5 5 3" xfId="9006"/>
    <cellStyle name="Normal 9 5 5 3 2" xfId="21417"/>
    <cellStyle name="Normal 9 5 5 4" xfId="16282"/>
    <cellStyle name="Normal 9 5 6" xfId="3124"/>
    <cellStyle name="Normal 9 5 6 2" xfId="6083"/>
    <cellStyle name="Normal 9 5 6 2 2" xfId="12340"/>
    <cellStyle name="Normal 9 5 6 2 2 2" xfId="24727"/>
    <cellStyle name="Normal 9 5 6 2 3" xfId="18513"/>
    <cellStyle name="Normal 9 5 6 3" xfId="9007"/>
    <cellStyle name="Normal 9 5 6 3 2" xfId="21418"/>
    <cellStyle name="Normal 9 5 6 4" xfId="16283"/>
    <cellStyle name="Normal 9 5 7" xfId="3125"/>
    <cellStyle name="Normal 9 5 7 2" xfId="6084"/>
    <cellStyle name="Normal 9 5 7 2 2" xfId="12341"/>
    <cellStyle name="Normal 9 5 7 2 2 2" xfId="24728"/>
    <cellStyle name="Normal 9 5 7 2 3" xfId="18514"/>
    <cellStyle name="Normal 9 5 7 3" xfId="9008"/>
    <cellStyle name="Normal 9 5 7 3 2" xfId="21419"/>
    <cellStyle name="Normal 9 5 7 4" xfId="16284"/>
    <cellStyle name="Normal 9 5 8" xfId="3126"/>
    <cellStyle name="Normal 9 5 8 2" xfId="6085"/>
    <cellStyle name="Normal 9 5 8 2 2" xfId="12342"/>
    <cellStyle name="Normal 9 5 8 2 2 2" xfId="24729"/>
    <cellStyle name="Normal 9 5 8 2 3" xfId="18515"/>
    <cellStyle name="Normal 9 5 8 3" xfId="9009"/>
    <cellStyle name="Normal 9 5 8 3 2" xfId="21420"/>
    <cellStyle name="Normal 9 5 8 4" xfId="16285"/>
    <cellStyle name="Normal 9 5 9" xfId="3127"/>
    <cellStyle name="Normal 9 5 9 2" xfId="6086"/>
    <cellStyle name="Normal 9 5 9 2 2" xfId="12343"/>
    <cellStyle name="Normal 9 5 9 2 2 2" xfId="24730"/>
    <cellStyle name="Normal 9 5 9 2 3" xfId="18516"/>
    <cellStyle name="Normal 9 5 9 3" xfId="9010"/>
    <cellStyle name="Normal 9 5 9 3 2" xfId="21421"/>
    <cellStyle name="Normal 9 5 9 4" xfId="16286"/>
    <cellStyle name="Normal 9 5_Alumina Prices" xfId="3128"/>
    <cellStyle name="Normal 9 50" xfId="13446"/>
    <cellStyle name="Normal 9 51" xfId="13867"/>
    <cellStyle name="Normal 9 52" xfId="13510"/>
    <cellStyle name="Normal 9 6" xfId="383"/>
    <cellStyle name="Normal 9 6 2" xfId="757"/>
    <cellStyle name="Normal 9 6 2 2" xfId="4141"/>
    <cellStyle name="Normal 9 6 2 2 2" xfId="6516"/>
    <cellStyle name="Normal 9 6 2 2 2 2" xfId="12675"/>
    <cellStyle name="Normal 9 6 2 2 2 2 2" xfId="25062"/>
    <cellStyle name="Normal 9 6 2 2 2 3" xfId="18942"/>
    <cellStyle name="Normal 9 6 2 2 3" xfId="9444"/>
    <cellStyle name="Normal 9 6 2 2 3 2" xfId="21847"/>
    <cellStyle name="Normal 9 6 2 2 4" xfId="16712"/>
    <cellStyle name="Normal 9 6 2 3" xfId="3129"/>
    <cellStyle name="Normal 9 6 2 4" xfId="14487"/>
    <cellStyle name="Normal 9 6 3" xfId="4036"/>
    <cellStyle name="Normal 9 6 3 2" xfId="6421"/>
    <cellStyle name="Normal 9 6 3 2 2" xfId="12580"/>
    <cellStyle name="Normal 9 6 3 2 2 2" xfId="24967"/>
    <cellStyle name="Normal 9 6 3 2 3" xfId="18847"/>
    <cellStyle name="Normal 9 6 3 3" xfId="9349"/>
    <cellStyle name="Normal 9 6 3 3 2" xfId="21752"/>
    <cellStyle name="Normal 9 6 3 4" xfId="16617"/>
    <cellStyle name="Normal 9 6 4" xfId="1050"/>
    <cellStyle name="Normal 9 6 5" xfId="14132"/>
    <cellStyle name="Normal 9 6_Historic Nickel Prices" xfId="3130"/>
    <cellStyle name="Normal 9 7" xfId="492"/>
    <cellStyle name="Normal 9 7 10" xfId="3131"/>
    <cellStyle name="Normal 9 7 10 2" xfId="6087"/>
    <cellStyle name="Normal 9 7 10 2 2" xfId="12344"/>
    <cellStyle name="Normal 9 7 10 2 2 2" xfId="24731"/>
    <cellStyle name="Normal 9 7 10 2 3" xfId="18517"/>
    <cellStyle name="Normal 9 7 10 3" xfId="9011"/>
    <cellStyle name="Normal 9 7 10 3 2" xfId="21422"/>
    <cellStyle name="Normal 9 7 10 4" xfId="16287"/>
    <cellStyle name="Normal 9 7 11" xfId="3132"/>
    <cellStyle name="Normal 9 7 11 2" xfId="6088"/>
    <cellStyle name="Normal 9 7 11 2 2" xfId="12345"/>
    <cellStyle name="Normal 9 7 11 2 2 2" xfId="24732"/>
    <cellStyle name="Normal 9 7 11 2 3" xfId="18518"/>
    <cellStyle name="Normal 9 7 11 3" xfId="9012"/>
    <cellStyle name="Normal 9 7 11 3 2" xfId="21423"/>
    <cellStyle name="Normal 9 7 11 4" xfId="16288"/>
    <cellStyle name="Normal 9 7 12" xfId="3133"/>
    <cellStyle name="Normal 9 7 12 2" xfId="6089"/>
    <cellStyle name="Normal 9 7 12 2 2" xfId="12346"/>
    <cellStyle name="Normal 9 7 12 2 2 2" xfId="24733"/>
    <cellStyle name="Normal 9 7 12 2 3" xfId="18519"/>
    <cellStyle name="Normal 9 7 12 3" xfId="9013"/>
    <cellStyle name="Normal 9 7 12 3 2" xfId="21424"/>
    <cellStyle name="Normal 9 7 12 4" xfId="16289"/>
    <cellStyle name="Normal 9 7 13" xfId="3134"/>
    <cellStyle name="Normal 9 7 13 2" xfId="6090"/>
    <cellStyle name="Normal 9 7 13 2 2" xfId="12347"/>
    <cellStyle name="Normal 9 7 13 2 2 2" xfId="24734"/>
    <cellStyle name="Normal 9 7 13 2 3" xfId="18520"/>
    <cellStyle name="Normal 9 7 13 3" xfId="9014"/>
    <cellStyle name="Normal 9 7 13 3 2" xfId="21425"/>
    <cellStyle name="Normal 9 7 13 4" xfId="16290"/>
    <cellStyle name="Normal 9 7 14" xfId="3135"/>
    <cellStyle name="Normal 9 7 14 2" xfId="6091"/>
    <cellStyle name="Normal 9 7 14 2 2" xfId="12348"/>
    <cellStyle name="Normal 9 7 14 2 2 2" xfId="24735"/>
    <cellStyle name="Normal 9 7 14 2 3" xfId="18521"/>
    <cellStyle name="Normal 9 7 14 3" xfId="9015"/>
    <cellStyle name="Normal 9 7 14 3 2" xfId="21426"/>
    <cellStyle name="Normal 9 7 14 4" xfId="16291"/>
    <cellStyle name="Normal 9 7 15" xfId="3136"/>
    <cellStyle name="Normal 9 7 15 2" xfId="6092"/>
    <cellStyle name="Normal 9 7 15 2 2" xfId="12349"/>
    <cellStyle name="Normal 9 7 15 2 2 2" xfId="24736"/>
    <cellStyle name="Normal 9 7 15 2 3" xfId="18522"/>
    <cellStyle name="Normal 9 7 15 3" xfId="9016"/>
    <cellStyle name="Normal 9 7 15 3 2" xfId="21427"/>
    <cellStyle name="Normal 9 7 15 4" xfId="16292"/>
    <cellStyle name="Normal 9 7 16" xfId="3137"/>
    <cellStyle name="Normal 9 7 16 2" xfId="6093"/>
    <cellStyle name="Normal 9 7 16 2 2" xfId="12350"/>
    <cellStyle name="Normal 9 7 16 2 2 2" xfId="24737"/>
    <cellStyle name="Normal 9 7 16 2 3" xfId="18523"/>
    <cellStyle name="Normal 9 7 16 3" xfId="9017"/>
    <cellStyle name="Normal 9 7 16 3 2" xfId="21428"/>
    <cellStyle name="Normal 9 7 16 4" xfId="16293"/>
    <cellStyle name="Normal 9 7 17" xfId="3138"/>
    <cellStyle name="Normal 9 7 17 2" xfId="6094"/>
    <cellStyle name="Normal 9 7 17 2 2" xfId="12351"/>
    <cellStyle name="Normal 9 7 17 2 2 2" xfId="24738"/>
    <cellStyle name="Normal 9 7 17 2 3" xfId="18524"/>
    <cellStyle name="Normal 9 7 17 3" xfId="9018"/>
    <cellStyle name="Normal 9 7 17 3 2" xfId="21429"/>
    <cellStyle name="Normal 9 7 17 4" xfId="16294"/>
    <cellStyle name="Normal 9 7 18" xfId="1051"/>
    <cellStyle name="Normal 9 7 18 2" xfId="6643"/>
    <cellStyle name="Normal 9 7 18 2 2" xfId="12802"/>
    <cellStyle name="Normal 9 7 18 2 2 2" xfId="25189"/>
    <cellStyle name="Normal 9 7 18 2 3" xfId="19069"/>
    <cellStyle name="Normal 9 7 18 3" xfId="9571"/>
    <cellStyle name="Normal 9 7 18 3 2" xfId="21974"/>
    <cellStyle name="Normal 9 7 18 4" xfId="14640"/>
    <cellStyle name="Normal 9 7 19" xfId="4432"/>
    <cellStyle name="Normal 9 7 19 2" xfId="11040"/>
    <cellStyle name="Normal 9 7 19 2 2" xfId="23428"/>
    <cellStyle name="Normal 9 7 19 3" xfId="16869"/>
    <cellStyle name="Normal 9 7 2" xfId="1052"/>
    <cellStyle name="Normal 9 7 2 2" xfId="4433"/>
    <cellStyle name="Normal 9 7 2 2 2" xfId="10228"/>
    <cellStyle name="Normal 9 7 2 2 2 2" xfId="22629"/>
    <cellStyle name="Normal 9 7 2 2 3" xfId="16870"/>
    <cellStyle name="Normal 9 7 2 3" xfId="10522"/>
    <cellStyle name="Normal 9 7 2 3 2" xfId="22923"/>
    <cellStyle name="Normal 9 7 2 4" xfId="7358"/>
    <cellStyle name="Normal 9 7 2 4 2" xfId="19776"/>
    <cellStyle name="Normal 9 7 2 5" xfId="14641"/>
    <cellStyle name="Normal 9 7 2_Iron Ore TSI Prices" xfId="13444"/>
    <cellStyle name="Normal 9 7 20" xfId="7357"/>
    <cellStyle name="Normal 9 7 20 2" xfId="19775"/>
    <cellStyle name="Normal 9 7 21" xfId="14223"/>
    <cellStyle name="Normal 9 7 3" xfId="3139"/>
    <cellStyle name="Normal 9 7 3 2" xfId="6095"/>
    <cellStyle name="Normal 9 7 3 2 2" xfId="10320"/>
    <cellStyle name="Normal 9 7 3 2 2 2" xfId="22721"/>
    <cellStyle name="Normal 9 7 3 2 3" xfId="18525"/>
    <cellStyle name="Normal 9 7 3 3" xfId="10708"/>
    <cellStyle name="Normal 9 7 3 3 2" xfId="23109"/>
    <cellStyle name="Normal 9 7 3 4" xfId="9019"/>
    <cellStyle name="Normal 9 7 3 4 2" xfId="21430"/>
    <cellStyle name="Normal 9 7 3 5" xfId="16295"/>
    <cellStyle name="Normal 9 7 3_LNG &amp; LPG rework" xfId="30847"/>
    <cellStyle name="Normal 9 7 4" xfId="3140"/>
    <cellStyle name="Normal 9 7 4 2" xfId="6096"/>
    <cellStyle name="Normal 9 7 4 2 2" xfId="12352"/>
    <cellStyle name="Normal 9 7 4 2 2 2" xfId="24739"/>
    <cellStyle name="Normal 9 7 4 2 3" xfId="18526"/>
    <cellStyle name="Normal 9 7 4 3" xfId="9020"/>
    <cellStyle name="Normal 9 7 4 3 2" xfId="21431"/>
    <cellStyle name="Normal 9 7 4 4" xfId="16296"/>
    <cellStyle name="Normal 9 7 5" xfId="3141"/>
    <cellStyle name="Normal 9 7 5 2" xfId="6097"/>
    <cellStyle name="Normal 9 7 5 2 2" xfId="12353"/>
    <cellStyle name="Normal 9 7 5 2 2 2" xfId="24740"/>
    <cellStyle name="Normal 9 7 5 2 3" xfId="18527"/>
    <cellStyle name="Normal 9 7 5 3" xfId="9021"/>
    <cellStyle name="Normal 9 7 5 3 2" xfId="21432"/>
    <cellStyle name="Normal 9 7 5 4" xfId="16297"/>
    <cellStyle name="Normal 9 7 6" xfId="3142"/>
    <cellStyle name="Normal 9 7 6 2" xfId="6098"/>
    <cellStyle name="Normal 9 7 6 2 2" xfId="12354"/>
    <cellStyle name="Normal 9 7 6 2 2 2" xfId="24741"/>
    <cellStyle name="Normal 9 7 6 2 3" xfId="18528"/>
    <cellStyle name="Normal 9 7 6 3" xfId="9022"/>
    <cellStyle name="Normal 9 7 6 3 2" xfId="21433"/>
    <cellStyle name="Normal 9 7 6 4" xfId="16298"/>
    <cellStyle name="Normal 9 7 7" xfId="3143"/>
    <cellStyle name="Normal 9 7 7 2" xfId="6099"/>
    <cellStyle name="Normal 9 7 7 2 2" xfId="12355"/>
    <cellStyle name="Normal 9 7 7 2 2 2" xfId="24742"/>
    <cellStyle name="Normal 9 7 7 2 3" xfId="18529"/>
    <cellStyle name="Normal 9 7 7 3" xfId="9023"/>
    <cellStyle name="Normal 9 7 7 3 2" xfId="21434"/>
    <cellStyle name="Normal 9 7 7 4" xfId="16299"/>
    <cellStyle name="Normal 9 7 8" xfId="3144"/>
    <cellStyle name="Normal 9 7 8 2" xfId="6100"/>
    <cellStyle name="Normal 9 7 8 2 2" xfId="12356"/>
    <cellStyle name="Normal 9 7 8 2 2 2" xfId="24743"/>
    <cellStyle name="Normal 9 7 8 2 3" xfId="18530"/>
    <cellStyle name="Normal 9 7 8 3" xfId="9024"/>
    <cellStyle name="Normal 9 7 8 3 2" xfId="21435"/>
    <cellStyle name="Normal 9 7 8 4" xfId="16300"/>
    <cellStyle name="Normal 9 7 9" xfId="3145"/>
    <cellStyle name="Normal 9 7 9 2" xfId="6101"/>
    <cellStyle name="Normal 9 7 9 2 2" xfId="12357"/>
    <cellStyle name="Normal 9 7 9 2 2 2" xfId="24744"/>
    <cellStyle name="Normal 9 7 9 2 3" xfId="18531"/>
    <cellStyle name="Normal 9 7 9 3" xfId="9025"/>
    <cellStyle name="Normal 9 7 9 3 2" xfId="21436"/>
    <cellStyle name="Normal 9 7 9 4" xfId="16301"/>
    <cellStyle name="Normal 9 7_Alumina Prices" xfId="3146"/>
    <cellStyle name="Normal 9 8" xfId="1053"/>
    <cellStyle name="Normal 9 8 10" xfId="3147"/>
    <cellStyle name="Normal 9 8 10 2" xfId="6102"/>
    <cellStyle name="Normal 9 8 10 2 2" xfId="12358"/>
    <cellStyle name="Normal 9 8 10 2 2 2" xfId="24745"/>
    <cellStyle name="Normal 9 8 10 2 3" xfId="18532"/>
    <cellStyle name="Normal 9 8 10 3" xfId="9026"/>
    <cellStyle name="Normal 9 8 10 3 2" xfId="21437"/>
    <cellStyle name="Normal 9 8 10 4" xfId="16302"/>
    <cellStyle name="Normal 9 8 11" xfId="3148"/>
    <cellStyle name="Normal 9 8 11 2" xfId="6103"/>
    <cellStyle name="Normal 9 8 11 2 2" xfId="12359"/>
    <cellStyle name="Normal 9 8 11 2 2 2" xfId="24746"/>
    <cellStyle name="Normal 9 8 11 2 3" xfId="18533"/>
    <cellStyle name="Normal 9 8 11 3" xfId="9027"/>
    <cellStyle name="Normal 9 8 11 3 2" xfId="21438"/>
    <cellStyle name="Normal 9 8 11 4" xfId="16303"/>
    <cellStyle name="Normal 9 8 12" xfId="3149"/>
    <cellStyle name="Normal 9 8 12 2" xfId="6104"/>
    <cellStyle name="Normal 9 8 12 2 2" xfId="12360"/>
    <cellStyle name="Normal 9 8 12 2 2 2" xfId="24747"/>
    <cellStyle name="Normal 9 8 12 2 3" xfId="18534"/>
    <cellStyle name="Normal 9 8 12 3" xfId="9028"/>
    <cellStyle name="Normal 9 8 12 3 2" xfId="21439"/>
    <cellStyle name="Normal 9 8 12 4" xfId="16304"/>
    <cellStyle name="Normal 9 8 13" xfId="3150"/>
    <cellStyle name="Normal 9 8 13 2" xfId="6105"/>
    <cellStyle name="Normal 9 8 13 2 2" xfId="12361"/>
    <cellStyle name="Normal 9 8 13 2 2 2" xfId="24748"/>
    <cellStyle name="Normal 9 8 13 2 3" xfId="18535"/>
    <cellStyle name="Normal 9 8 13 3" xfId="9029"/>
    <cellStyle name="Normal 9 8 13 3 2" xfId="21440"/>
    <cellStyle name="Normal 9 8 13 4" xfId="16305"/>
    <cellStyle name="Normal 9 8 14" xfId="3151"/>
    <cellStyle name="Normal 9 8 14 2" xfId="6106"/>
    <cellStyle name="Normal 9 8 14 2 2" xfId="12362"/>
    <cellStyle name="Normal 9 8 14 2 2 2" xfId="24749"/>
    <cellStyle name="Normal 9 8 14 2 3" xfId="18536"/>
    <cellStyle name="Normal 9 8 14 3" xfId="9030"/>
    <cellStyle name="Normal 9 8 14 3 2" xfId="21441"/>
    <cellStyle name="Normal 9 8 14 4" xfId="16306"/>
    <cellStyle name="Normal 9 8 15" xfId="3152"/>
    <cellStyle name="Normal 9 8 15 2" xfId="6107"/>
    <cellStyle name="Normal 9 8 15 2 2" xfId="12363"/>
    <cellStyle name="Normal 9 8 15 2 2 2" xfId="24750"/>
    <cellStyle name="Normal 9 8 15 2 3" xfId="18537"/>
    <cellStyle name="Normal 9 8 15 3" xfId="9031"/>
    <cellStyle name="Normal 9 8 15 3 2" xfId="21442"/>
    <cellStyle name="Normal 9 8 15 4" xfId="16307"/>
    <cellStyle name="Normal 9 8 16" xfId="3153"/>
    <cellStyle name="Normal 9 8 16 2" xfId="6108"/>
    <cellStyle name="Normal 9 8 16 2 2" xfId="12364"/>
    <cellStyle name="Normal 9 8 16 2 2 2" xfId="24751"/>
    <cellStyle name="Normal 9 8 16 2 3" xfId="18538"/>
    <cellStyle name="Normal 9 8 16 3" xfId="9032"/>
    <cellStyle name="Normal 9 8 16 3 2" xfId="21443"/>
    <cellStyle name="Normal 9 8 16 4" xfId="16308"/>
    <cellStyle name="Normal 9 8 17" xfId="3154"/>
    <cellStyle name="Normal 9 8 17 2" xfId="6109"/>
    <cellStyle name="Normal 9 8 17 2 2" xfId="12365"/>
    <cellStyle name="Normal 9 8 17 2 2 2" xfId="24752"/>
    <cellStyle name="Normal 9 8 17 2 3" xfId="18539"/>
    <cellStyle name="Normal 9 8 17 3" xfId="9033"/>
    <cellStyle name="Normal 9 8 17 3 2" xfId="21444"/>
    <cellStyle name="Normal 9 8 17 4" xfId="16309"/>
    <cellStyle name="Normal 9 8 18" xfId="4434"/>
    <cellStyle name="Normal 9 8 18 2" xfId="11041"/>
    <cellStyle name="Normal 9 8 18 2 2" xfId="23429"/>
    <cellStyle name="Normal 9 8 18 3" xfId="16871"/>
    <cellStyle name="Normal 9 8 19" xfId="7359"/>
    <cellStyle name="Normal 9 8 19 2" xfId="19777"/>
    <cellStyle name="Normal 9 8 2" xfId="3155"/>
    <cellStyle name="Normal 9 8 2 2" xfId="6110"/>
    <cellStyle name="Normal 9 8 2 2 2" xfId="10233"/>
    <cellStyle name="Normal 9 8 2 2 2 2" xfId="22634"/>
    <cellStyle name="Normal 9 8 2 2 3" xfId="18540"/>
    <cellStyle name="Normal 9 8 2 3" xfId="10527"/>
    <cellStyle name="Normal 9 8 2 3 2" xfId="22928"/>
    <cellStyle name="Normal 9 8 2 4" xfId="9034"/>
    <cellStyle name="Normal 9 8 2 4 2" xfId="21445"/>
    <cellStyle name="Normal 9 8 2 5" xfId="16310"/>
    <cellStyle name="Normal 9 8 2_LNG &amp; LPG rework" xfId="30848"/>
    <cellStyle name="Normal 9 8 20" xfId="14642"/>
    <cellStyle name="Normal 9 8 3" xfId="3156"/>
    <cellStyle name="Normal 9 8 3 2" xfId="6111"/>
    <cellStyle name="Normal 9 8 3 2 2" xfId="10325"/>
    <cellStyle name="Normal 9 8 3 2 2 2" xfId="22726"/>
    <cellStyle name="Normal 9 8 3 2 3" xfId="18541"/>
    <cellStyle name="Normal 9 8 3 3" xfId="10713"/>
    <cellStyle name="Normal 9 8 3 3 2" xfId="23114"/>
    <cellStyle name="Normal 9 8 3 4" xfId="9035"/>
    <cellStyle name="Normal 9 8 3 4 2" xfId="21446"/>
    <cellStyle name="Normal 9 8 3 5" xfId="16311"/>
    <cellStyle name="Normal 9 8 3_LNG &amp; LPG rework" xfId="30849"/>
    <cellStyle name="Normal 9 8 4" xfId="3157"/>
    <cellStyle name="Normal 9 8 4 2" xfId="6112"/>
    <cellStyle name="Normal 9 8 4 2 2" xfId="12366"/>
    <cellStyle name="Normal 9 8 4 2 2 2" xfId="24753"/>
    <cellStyle name="Normal 9 8 4 2 3" xfId="18542"/>
    <cellStyle name="Normal 9 8 4 3" xfId="9036"/>
    <cellStyle name="Normal 9 8 4 3 2" xfId="21447"/>
    <cellStyle name="Normal 9 8 4 4" xfId="16312"/>
    <cellStyle name="Normal 9 8 5" xfId="3158"/>
    <cellStyle name="Normal 9 8 5 2" xfId="6113"/>
    <cellStyle name="Normal 9 8 5 2 2" xfId="12367"/>
    <cellStyle name="Normal 9 8 5 2 2 2" xfId="24754"/>
    <cellStyle name="Normal 9 8 5 2 3" xfId="18543"/>
    <cellStyle name="Normal 9 8 5 3" xfId="9037"/>
    <cellStyle name="Normal 9 8 5 3 2" xfId="21448"/>
    <cellStyle name="Normal 9 8 5 4" xfId="16313"/>
    <cellStyle name="Normal 9 8 6" xfId="3159"/>
    <cellStyle name="Normal 9 8 6 2" xfId="6114"/>
    <cellStyle name="Normal 9 8 6 2 2" xfId="12368"/>
    <cellStyle name="Normal 9 8 6 2 2 2" xfId="24755"/>
    <cellStyle name="Normal 9 8 6 2 3" xfId="18544"/>
    <cellStyle name="Normal 9 8 6 3" xfId="9038"/>
    <cellStyle name="Normal 9 8 6 3 2" xfId="21449"/>
    <cellStyle name="Normal 9 8 6 4" xfId="16314"/>
    <cellStyle name="Normal 9 8 7" xfId="3160"/>
    <cellStyle name="Normal 9 8 7 2" xfId="6115"/>
    <cellStyle name="Normal 9 8 7 2 2" xfId="12369"/>
    <cellStyle name="Normal 9 8 7 2 2 2" xfId="24756"/>
    <cellStyle name="Normal 9 8 7 2 3" xfId="18545"/>
    <cellStyle name="Normal 9 8 7 3" xfId="9039"/>
    <cellStyle name="Normal 9 8 7 3 2" xfId="21450"/>
    <cellStyle name="Normal 9 8 7 4" xfId="16315"/>
    <cellStyle name="Normal 9 8 8" xfId="3161"/>
    <cellStyle name="Normal 9 8 8 2" xfId="6116"/>
    <cellStyle name="Normal 9 8 8 2 2" xfId="12370"/>
    <cellStyle name="Normal 9 8 8 2 2 2" xfId="24757"/>
    <cellStyle name="Normal 9 8 8 2 3" xfId="18546"/>
    <cellStyle name="Normal 9 8 8 3" xfId="9040"/>
    <cellStyle name="Normal 9 8 8 3 2" xfId="21451"/>
    <cellStyle name="Normal 9 8 8 4" xfId="16316"/>
    <cellStyle name="Normal 9 8 9" xfId="3162"/>
    <cellStyle name="Normal 9 8 9 2" xfId="6117"/>
    <cellStyle name="Normal 9 8 9 2 2" xfId="12371"/>
    <cellStyle name="Normal 9 8 9 2 2 2" xfId="24758"/>
    <cellStyle name="Normal 9 8 9 2 3" xfId="18547"/>
    <cellStyle name="Normal 9 8 9 3" xfId="9041"/>
    <cellStyle name="Normal 9 8 9 3 2" xfId="21452"/>
    <cellStyle name="Normal 9 8 9 4" xfId="16317"/>
    <cellStyle name="Normal 9 8_Alumina Prices" xfId="3163"/>
    <cellStyle name="Normal 9 9" xfId="1054"/>
    <cellStyle name="Normal 9 9 10" xfId="3164"/>
    <cellStyle name="Normal 9 9 10 2" xfId="6118"/>
    <cellStyle name="Normal 9 9 10 2 2" xfId="12372"/>
    <cellStyle name="Normal 9 9 10 2 2 2" xfId="24759"/>
    <cellStyle name="Normal 9 9 10 2 3" xfId="18548"/>
    <cellStyle name="Normal 9 9 10 3" xfId="9042"/>
    <cellStyle name="Normal 9 9 10 3 2" xfId="21453"/>
    <cellStyle name="Normal 9 9 10 4" xfId="16318"/>
    <cellStyle name="Normal 9 9 11" xfId="3165"/>
    <cellStyle name="Normal 9 9 11 2" xfId="6119"/>
    <cellStyle name="Normal 9 9 11 2 2" xfId="12373"/>
    <cellStyle name="Normal 9 9 11 2 2 2" xfId="24760"/>
    <cellStyle name="Normal 9 9 11 2 3" xfId="18549"/>
    <cellStyle name="Normal 9 9 11 3" xfId="9043"/>
    <cellStyle name="Normal 9 9 11 3 2" xfId="21454"/>
    <cellStyle name="Normal 9 9 11 4" xfId="16319"/>
    <cellStyle name="Normal 9 9 12" xfId="3166"/>
    <cellStyle name="Normal 9 9 12 2" xfId="6120"/>
    <cellStyle name="Normal 9 9 12 2 2" xfId="12374"/>
    <cellStyle name="Normal 9 9 12 2 2 2" xfId="24761"/>
    <cellStyle name="Normal 9 9 12 2 3" xfId="18550"/>
    <cellStyle name="Normal 9 9 12 3" xfId="9044"/>
    <cellStyle name="Normal 9 9 12 3 2" xfId="21455"/>
    <cellStyle name="Normal 9 9 12 4" xfId="16320"/>
    <cellStyle name="Normal 9 9 13" xfId="3167"/>
    <cellStyle name="Normal 9 9 13 2" xfId="6121"/>
    <cellStyle name="Normal 9 9 13 2 2" xfId="12375"/>
    <cellStyle name="Normal 9 9 13 2 2 2" xfId="24762"/>
    <cellStyle name="Normal 9 9 13 2 3" xfId="18551"/>
    <cellStyle name="Normal 9 9 13 3" xfId="9045"/>
    <cellStyle name="Normal 9 9 13 3 2" xfId="21456"/>
    <cellStyle name="Normal 9 9 13 4" xfId="16321"/>
    <cellStyle name="Normal 9 9 14" xfId="3168"/>
    <cellStyle name="Normal 9 9 14 2" xfId="6122"/>
    <cellStyle name="Normal 9 9 14 2 2" xfId="12376"/>
    <cellStyle name="Normal 9 9 14 2 2 2" xfId="24763"/>
    <cellStyle name="Normal 9 9 14 2 3" xfId="18552"/>
    <cellStyle name="Normal 9 9 14 3" xfId="9046"/>
    <cellStyle name="Normal 9 9 14 3 2" xfId="21457"/>
    <cellStyle name="Normal 9 9 14 4" xfId="16322"/>
    <cellStyle name="Normal 9 9 15" xfId="3169"/>
    <cellStyle name="Normal 9 9 15 2" xfId="6123"/>
    <cellStyle name="Normal 9 9 15 2 2" xfId="12377"/>
    <cellStyle name="Normal 9 9 15 2 2 2" xfId="24764"/>
    <cellStyle name="Normal 9 9 15 2 3" xfId="18553"/>
    <cellStyle name="Normal 9 9 15 3" xfId="9047"/>
    <cellStyle name="Normal 9 9 15 3 2" xfId="21458"/>
    <cellStyle name="Normal 9 9 15 4" xfId="16323"/>
    <cellStyle name="Normal 9 9 16" xfId="3170"/>
    <cellStyle name="Normal 9 9 16 2" xfId="6124"/>
    <cellStyle name="Normal 9 9 16 2 2" xfId="12378"/>
    <cellStyle name="Normal 9 9 16 2 2 2" xfId="24765"/>
    <cellStyle name="Normal 9 9 16 2 3" xfId="18554"/>
    <cellStyle name="Normal 9 9 16 3" xfId="9048"/>
    <cellStyle name="Normal 9 9 16 3 2" xfId="21459"/>
    <cellStyle name="Normal 9 9 16 4" xfId="16324"/>
    <cellStyle name="Normal 9 9 17" xfId="4435"/>
    <cellStyle name="Normal 9 9 17 2" xfId="11042"/>
    <cellStyle name="Normal 9 9 17 2 2" xfId="23430"/>
    <cellStyle name="Normal 9 9 17 3" xfId="16872"/>
    <cellStyle name="Normal 9 9 18" xfId="7360"/>
    <cellStyle name="Normal 9 9 18 2" xfId="19778"/>
    <cellStyle name="Normal 9 9 19" xfId="14643"/>
    <cellStyle name="Normal 9 9 2" xfId="3171"/>
    <cellStyle name="Normal 9 9 2 2" xfId="6125"/>
    <cellStyle name="Normal 9 9 2 2 2" xfId="10238"/>
    <cellStyle name="Normal 9 9 2 2 2 2" xfId="22639"/>
    <cellStyle name="Normal 9 9 2 2 3" xfId="18555"/>
    <cellStyle name="Normal 9 9 2 3" xfId="10533"/>
    <cellStyle name="Normal 9 9 2 3 2" xfId="22934"/>
    <cellStyle name="Normal 9 9 2 4" xfId="9049"/>
    <cellStyle name="Normal 9 9 2 4 2" xfId="21460"/>
    <cellStyle name="Normal 9 9 2 5" xfId="16325"/>
    <cellStyle name="Normal 9 9 2_LNG &amp; LPG rework" xfId="30850"/>
    <cellStyle name="Normal 9 9 3" xfId="3172"/>
    <cellStyle name="Normal 9 9 3 2" xfId="6126"/>
    <cellStyle name="Normal 9 9 3 2 2" xfId="10330"/>
    <cellStyle name="Normal 9 9 3 2 2 2" xfId="22731"/>
    <cellStyle name="Normal 9 9 3 2 3" xfId="18556"/>
    <cellStyle name="Normal 9 9 3 3" xfId="10720"/>
    <cellStyle name="Normal 9 9 3 3 2" xfId="23121"/>
    <cellStyle name="Normal 9 9 3 4" xfId="9050"/>
    <cellStyle name="Normal 9 9 3 4 2" xfId="21461"/>
    <cellStyle name="Normal 9 9 3 5" xfId="16326"/>
    <cellStyle name="Normal 9 9 3_LNG &amp; LPG rework" xfId="30851"/>
    <cellStyle name="Normal 9 9 4" xfId="3173"/>
    <cellStyle name="Normal 9 9 4 2" xfId="6127"/>
    <cellStyle name="Normal 9 9 4 2 2" xfId="12379"/>
    <cellStyle name="Normal 9 9 4 2 2 2" xfId="24766"/>
    <cellStyle name="Normal 9 9 4 2 3" xfId="18557"/>
    <cellStyle name="Normal 9 9 4 3" xfId="9051"/>
    <cellStyle name="Normal 9 9 4 3 2" xfId="21462"/>
    <cellStyle name="Normal 9 9 4 4" xfId="16327"/>
    <cellStyle name="Normal 9 9 5" xfId="3174"/>
    <cellStyle name="Normal 9 9 5 2" xfId="6128"/>
    <cellStyle name="Normal 9 9 5 2 2" xfId="12380"/>
    <cellStyle name="Normal 9 9 5 2 2 2" xfId="24767"/>
    <cellStyle name="Normal 9 9 5 2 3" xfId="18558"/>
    <cellStyle name="Normal 9 9 5 3" xfId="9052"/>
    <cellStyle name="Normal 9 9 5 3 2" xfId="21463"/>
    <cellStyle name="Normal 9 9 5 4" xfId="16328"/>
    <cellStyle name="Normal 9 9 6" xfId="3175"/>
    <cellStyle name="Normal 9 9 6 2" xfId="6129"/>
    <cellStyle name="Normal 9 9 6 2 2" xfId="12381"/>
    <cellStyle name="Normal 9 9 6 2 2 2" xfId="24768"/>
    <cellStyle name="Normal 9 9 6 2 3" xfId="18559"/>
    <cellStyle name="Normal 9 9 6 3" xfId="9053"/>
    <cellStyle name="Normal 9 9 6 3 2" xfId="21464"/>
    <cellStyle name="Normal 9 9 6 4" xfId="16329"/>
    <cellStyle name="Normal 9 9 7" xfId="3176"/>
    <cellStyle name="Normal 9 9 7 2" xfId="6130"/>
    <cellStyle name="Normal 9 9 7 2 2" xfId="12382"/>
    <cellStyle name="Normal 9 9 7 2 2 2" xfId="24769"/>
    <cellStyle name="Normal 9 9 7 2 3" xfId="18560"/>
    <cellStyle name="Normal 9 9 7 3" xfId="9054"/>
    <cellStyle name="Normal 9 9 7 3 2" xfId="21465"/>
    <cellStyle name="Normal 9 9 7 4" xfId="16330"/>
    <cellStyle name="Normal 9 9 8" xfId="3177"/>
    <cellStyle name="Normal 9 9 8 2" xfId="6131"/>
    <cellStyle name="Normal 9 9 8 2 2" xfId="12383"/>
    <cellStyle name="Normal 9 9 8 2 2 2" xfId="24770"/>
    <cellStyle name="Normal 9 9 8 2 3" xfId="18561"/>
    <cellStyle name="Normal 9 9 8 3" xfId="9055"/>
    <cellStyle name="Normal 9 9 8 3 2" xfId="21466"/>
    <cellStyle name="Normal 9 9 8 4" xfId="16331"/>
    <cellStyle name="Normal 9 9 9" xfId="3178"/>
    <cellStyle name="Normal 9 9 9 2" xfId="6132"/>
    <cellStyle name="Normal 9 9 9 2 2" xfId="12384"/>
    <cellStyle name="Normal 9 9 9 2 2 2" xfId="24771"/>
    <cellStyle name="Normal 9 9 9 2 3" xfId="18562"/>
    <cellStyle name="Normal 9 9 9 3" xfId="9056"/>
    <cellStyle name="Normal 9 9 9 3 2" xfId="21467"/>
    <cellStyle name="Normal 9 9 9 4" xfId="16332"/>
    <cellStyle name="Normal 9 9_Alumina Prices" xfId="3179"/>
    <cellStyle name="Normal 9_2015  Data" xfId="477"/>
    <cellStyle name="Normal 90" xfId="3180"/>
    <cellStyle name="Normal 90 2" xfId="3813"/>
    <cellStyle name="Normal 90 2 2" xfId="26014"/>
    <cellStyle name="Normal 90 3" xfId="26007"/>
    <cellStyle name="Normal 90 4" xfId="25935"/>
    <cellStyle name="Normal 90 5" xfId="27440"/>
    <cellStyle name="Normal 90_LNG &amp; LPG rework" xfId="30852"/>
    <cellStyle name="Normal 91" xfId="3181"/>
    <cellStyle name="Normal 91 2" xfId="3814"/>
    <cellStyle name="Normal 91 2 2" xfId="26015"/>
    <cellStyle name="Normal 91 3" xfId="26009"/>
    <cellStyle name="Normal 91 4" xfId="25943"/>
    <cellStyle name="Normal 91 5" xfId="27441"/>
    <cellStyle name="Normal 91_LNG &amp; LPG rework" xfId="30853"/>
    <cellStyle name="Normal 92" xfId="3182"/>
    <cellStyle name="Normal 92 2" xfId="3815"/>
    <cellStyle name="Normal 92 2 2" xfId="26016"/>
    <cellStyle name="Normal 92 3" xfId="26011"/>
    <cellStyle name="Normal 92 4" xfId="25939"/>
    <cellStyle name="Normal 92 5" xfId="27442"/>
    <cellStyle name="Normal 92_LNG &amp; LPG rework" xfId="30854"/>
    <cellStyle name="Normal 93" xfId="3183"/>
    <cellStyle name="Normal 93 2" xfId="3816"/>
    <cellStyle name="Normal 93 2 2" xfId="27444"/>
    <cellStyle name="Normal 93 3" xfId="25942"/>
    <cellStyle name="Normal 93 4" xfId="27443"/>
    <cellStyle name="Normal 93_LNG &amp; LPG rework" xfId="30855"/>
    <cellStyle name="Normal 94" xfId="3184"/>
    <cellStyle name="Normal 94 2" xfId="3817"/>
    <cellStyle name="Normal 94 2 2" xfId="27446"/>
    <cellStyle name="Normal 94 3" xfId="25947"/>
    <cellStyle name="Normal 94 4" xfId="27445"/>
    <cellStyle name="Normal 94 4 2" xfId="28229"/>
    <cellStyle name="Normal 94_LNG &amp; LPG rework" xfId="30856"/>
    <cellStyle name="Normal 95" xfId="3185"/>
    <cellStyle name="Normal 95 2" xfId="3818"/>
    <cellStyle name="Normal 95 2 2" xfId="27448"/>
    <cellStyle name="Normal 95 3" xfId="25948"/>
    <cellStyle name="Normal 95 4" xfId="27447"/>
    <cellStyle name="Normal 95_LNG &amp; LPG rework" xfId="30857"/>
    <cellStyle name="Normal 96" xfId="3186"/>
    <cellStyle name="Normal 96 2" xfId="6133"/>
    <cellStyle name="Normal 96 2 2" xfId="12385"/>
    <cellStyle name="Normal 96 2 2 2" xfId="24772"/>
    <cellStyle name="Normal 96 2 3" xfId="18563"/>
    <cellStyle name="Normal 96 3" xfId="9057"/>
    <cellStyle name="Normal 96 3 2" xfId="21468"/>
    <cellStyle name="Normal 96 4" xfId="16333"/>
    <cellStyle name="Normal 96 5" xfId="25950"/>
    <cellStyle name="Normal 96 6" xfId="27449"/>
    <cellStyle name="Normal 96_LNG &amp; LPG rework" xfId="30858"/>
    <cellStyle name="Normal 97" xfId="3187"/>
    <cellStyle name="Normal 97 2" xfId="3819"/>
    <cellStyle name="Normal 97 2 2" xfId="27451"/>
    <cellStyle name="Normal 97 2 2 2" xfId="28501"/>
    <cellStyle name="Normal 97 2 3" xfId="27825"/>
    <cellStyle name="Normal 97 3" xfId="25951"/>
    <cellStyle name="Normal 97 4" xfId="27450"/>
    <cellStyle name="Normal 97_LNG &amp; LPG rework" xfId="30859"/>
    <cellStyle name="Normal 98" xfId="3188"/>
    <cellStyle name="Normal 98 2" xfId="3820"/>
    <cellStyle name="Normal 98 2 2" xfId="27453"/>
    <cellStyle name="Normal 98 2 2 2" xfId="28502"/>
    <cellStyle name="Normal 98 2 3" xfId="27826"/>
    <cellStyle name="Normal 98 3" xfId="25952"/>
    <cellStyle name="Normal 98 4" xfId="27452"/>
    <cellStyle name="Normal 98_LNG &amp; LPG rework" xfId="30860"/>
    <cellStyle name="Normal 99" xfId="3189"/>
    <cellStyle name="Normal 99 2" xfId="3821"/>
    <cellStyle name="Normal 99 2 2" xfId="27455"/>
    <cellStyle name="Normal 99 2 2 2" xfId="28503"/>
    <cellStyle name="Normal 99 2 3" xfId="27827"/>
    <cellStyle name="Normal 99 3" xfId="25953"/>
    <cellStyle name="Normal 99 4" xfId="27454"/>
    <cellStyle name="Normal 99_LNG &amp; LPG rework" xfId="30861"/>
    <cellStyle name="Note 10" xfId="29945"/>
    <cellStyle name="Note 11" xfId="29958"/>
    <cellStyle name="Note 12" xfId="29972"/>
    <cellStyle name="Note 13" xfId="30034"/>
    <cellStyle name="Note 2" xfId="1055"/>
    <cellStyle name="Note 2 2" xfId="4436"/>
    <cellStyle name="Note 2 2 2" xfId="11043"/>
    <cellStyle name="Note 2 2 2 2" xfId="23431"/>
    <cellStyle name="Note 2 2 3" xfId="16873"/>
    <cellStyle name="Note 2 3" xfId="7361"/>
    <cellStyle name="Note 2 3 2" xfId="19779"/>
    <cellStyle name="Note 2 4" xfId="14644"/>
    <cellStyle name="Note 2 5" xfId="26103"/>
    <cellStyle name="Note 2_LNG &amp; LPG rework" xfId="30862"/>
    <cellStyle name="Note 3" xfId="26228"/>
    <cellStyle name="Note 3 2" xfId="26261"/>
    <cellStyle name="Note 3_LNG &amp; LPG rework" xfId="30863"/>
    <cellStyle name="Note 4" xfId="26278"/>
    <cellStyle name="Note 5" xfId="26292"/>
    <cellStyle name="Note 6" xfId="28818"/>
    <cellStyle name="Note 7" xfId="28819"/>
    <cellStyle name="Note 8" xfId="28822"/>
    <cellStyle name="Note 9" xfId="28853"/>
    <cellStyle name="Output" xfId="26165" builtinId="21" customBuiltin="1"/>
    <cellStyle name="Output 2" xfId="26104"/>
    <cellStyle name="Percent" xfId="28811" builtinId="5"/>
    <cellStyle name="Percent 2" xfId="48"/>
    <cellStyle name="Percent 2 10" xfId="25880"/>
    <cellStyle name="Percent 2 2" xfId="55"/>
    <cellStyle name="Percent 2 2 10" xfId="3190"/>
    <cellStyle name="Percent 2 2 10 2" xfId="6134"/>
    <cellStyle name="Percent 2 2 10 2 2" xfId="12386"/>
    <cellStyle name="Percent 2 2 10 2 2 2" xfId="24773"/>
    <cellStyle name="Percent 2 2 10 2 3" xfId="18564"/>
    <cellStyle name="Percent 2 2 10 3" xfId="9058"/>
    <cellStyle name="Percent 2 2 10 3 2" xfId="21469"/>
    <cellStyle name="Percent 2 2 10 4" xfId="16334"/>
    <cellStyle name="Percent 2 2 11" xfId="3191"/>
    <cellStyle name="Percent 2 2 11 2" xfId="6135"/>
    <cellStyle name="Percent 2 2 11 2 2" xfId="12387"/>
    <cellStyle name="Percent 2 2 11 2 2 2" xfId="24774"/>
    <cellStyle name="Percent 2 2 11 2 3" xfId="18565"/>
    <cellStyle name="Percent 2 2 11 3" xfId="9059"/>
    <cellStyle name="Percent 2 2 11 3 2" xfId="21470"/>
    <cellStyle name="Percent 2 2 11 4" xfId="16335"/>
    <cellStyle name="Percent 2 2 12" xfId="3192"/>
    <cellStyle name="Percent 2 2 12 2" xfId="6136"/>
    <cellStyle name="Percent 2 2 12 2 2" xfId="12388"/>
    <cellStyle name="Percent 2 2 12 2 2 2" xfId="24775"/>
    <cellStyle name="Percent 2 2 12 2 3" xfId="18566"/>
    <cellStyle name="Percent 2 2 12 3" xfId="9060"/>
    <cellStyle name="Percent 2 2 12 3 2" xfId="21471"/>
    <cellStyle name="Percent 2 2 12 4" xfId="16336"/>
    <cellStyle name="Percent 2 2 13" xfId="3193"/>
    <cellStyle name="Percent 2 2 13 2" xfId="6137"/>
    <cellStyle name="Percent 2 2 13 2 2" xfId="12389"/>
    <cellStyle name="Percent 2 2 13 2 2 2" xfId="24776"/>
    <cellStyle name="Percent 2 2 13 2 3" xfId="18567"/>
    <cellStyle name="Percent 2 2 13 3" xfId="9061"/>
    <cellStyle name="Percent 2 2 13 3 2" xfId="21472"/>
    <cellStyle name="Percent 2 2 13 4" xfId="16337"/>
    <cellStyle name="Percent 2 2 14" xfId="3194"/>
    <cellStyle name="Percent 2 2 14 2" xfId="6138"/>
    <cellStyle name="Percent 2 2 14 2 2" xfId="12390"/>
    <cellStyle name="Percent 2 2 14 2 2 2" xfId="24777"/>
    <cellStyle name="Percent 2 2 14 2 3" xfId="18568"/>
    <cellStyle name="Percent 2 2 14 3" xfId="9062"/>
    <cellStyle name="Percent 2 2 14 3 2" xfId="21473"/>
    <cellStyle name="Percent 2 2 14 4" xfId="16338"/>
    <cellStyle name="Percent 2 2 15" xfId="3195"/>
    <cellStyle name="Percent 2 2 15 2" xfId="6139"/>
    <cellStyle name="Percent 2 2 15 2 2" xfId="12391"/>
    <cellStyle name="Percent 2 2 15 2 2 2" xfId="24778"/>
    <cellStyle name="Percent 2 2 15 2 3" xfId="18569"/>
    <cellStyle name="Percent 2 2 15 3" xfId="9063"/>
    <cellStyle name="Percent 2 2 15 3 2" xfId="21474"/>
    <cellStyle name="Percent 2 2 15 4" xfId="16339"/>
    <cellStyle name="Percent 2 2 16" xfId="3196"/>
    <cellStyle name="Percent 2 2 16 2" xfId="6140"/>
    <cellStyle name="Percent 2 2 16 2 2" xfId="12392"/>
    <cellStyle name="Percent 2 2 16 2 2 2" xfId="24779"/>
    <cellStyle name="Percent 2 2 16 2 3" xfId="18570"/>
    <cellStyle name="Percent 2 2 16 3" xfId="9064"/>
    <cellStyle name="Percent 2 2 16 3 2" xfId="21475"/>
    <cellStyle name="Percent 2 2 16 4" xfId="16340"/>
    <cellStyle name="Percent 2 2 17" xfId="3822"/>
    <cellStyle name="Percent 2 2 17 2" xfId="28504"/>
    <cellStyle name="Percent 2 2 17 3" xfId="27828"/>
    <cellStyle name="Percent 2 2 18" xfId="1057"/>
    <cellStyle name="Percent 2 2 18 2" xfId="28168"/>
    <cellStyle name="Percent 2 2 18 3" xfId="27493"/>
    <cellStyle name="Percent 2 2 19" xfId="13856"/>
    <cellStyle name="Percent 2 2 2" xfId="118"/>
    <cellStyle name="Percent 2 2 2 10" xfId="6141"/>
    <cellStyle name="Percent 2 2 2 10 2" xfId="12393"/>
    <cellStyle name="Percent 2 2 2 10 2 2" xfId="24780"/>
    <cellStyle name="Percent 2 2 2 10 3" xfId="18571"/>
    <cellStyle name="Percent 2 2 2 11" xfId="9065"/>
    <cellStyle name="Percent 2 2 2 11 2" xfId="21476"/>
    <cellStyle name="Percent 2 2 2 12" xfId="13871"/>
    <cellStyle name="Percent 2 2 2 13" xfId="13514"/>
    <cellStyle name="Percent 2 2 2 2" xfId="140"/>
    <cellStyle name="Percent 2 2 2 2 10" xfId="9066"/>
    <cellStyle name="Percent 2 2 2 2 10 2" xfId="21477"/>
    <cellStyle name="Percent 2 2 2 2 11" xfId="13893"/>
    <cellStyle name="Percent 2 2 2 2 12" xfId="13536"/>
    <cellStyle name="Percent 2 2 2 2 2" xfId="184"/>
    <cellStyle name="Percent 2 2 2 2 2 10" xfId="13937"/>
    <cellStyle name="Percent 2 2 2 2 2 11" xfId="13580"/>
    <cellStyle name="Percent 2 2 2 2 2 2" xfId="275"/>
    <cellStyle name="Percent 2 2 2 2 2 2 2" xfId="651"/>
    <cellStyle name="Percent 2 2 2 2 2 2 2 2" xfId="3201"/>
    <cellStyle name="Percent 2 2 2 2 2 2 2 2 2" xfId="6977"/>
    <cellStyle name="Percent 2 2 2 2 2 2 2 2 2 2" xfId="13135"/>
    <cellStyle name="Percent 2 2 2 2 2 2 2 2 2 2 2" xfId="25522"/>
    <cellStyle name="Percent 2 2 2 2 2 2 2 2 2 3" xfId="19402"/>
    <cellStyle name="Percent 2 2 2 2 2 2 2 2 3" xfId="9904"/>
    <cellStyle name="Percent 2 2 2 2 2 2 2 2 3 2" xfId="22307"/>
    <cellStyle name="Percent 2 2 2 2 2 2 2 2 4" xfId="16345"/>
    <cellStyle name="Percent 2 2 2 2 2 2 2 3" xfId="6145"/>
    <cellStyle name="Percent 2 2 2 2 2 2 2 3 2" xfId="10648"/>
    <cellStyle name="Percent 2 2 2 2 2 2 2 3 2 2" xfId="23049"/>
    <cellStyle name="Percent 2 2 2 2 2 2 2 3 3" xfId="18575"/>
    <cellStyle name="Percent 2 2 2 2 2 2 2 4" xfId="9069"/>
    <cellStyle name="Percent 2 2 2 2 2 2 2 4 2" xfId="21480"/>
    <cellStyle name="Percent 2 2 2 2 2 2 2 5" xfId="14381"/>
    <cellStyle name="Percent 2 2 2 2 2 2 2 6" xfId="13846"/>
    <cellStyle name="Percent 2 2 2 2 2 2 2_LNG &amp; LPG rework" xfId="30870"/>
    <cellStyle name="Percent 2 2 2 2 2 2 3" xfId="3202"/>
    <cellStyle name="Percent 2 2 2 2 2 2 3 2" xfId="6146"/>
    <cellStyle name="Percent 2 2 2 2 2 2 3 2 2" xfId="10444"/>
    <cellStyle name="Percent 2 2 2 2 2 2 3 2 2 2" xfId="22845"/>
    <cellStyle name="Percent 2 2 2 2 2 2 3 2 3" xfId="18576"/>
    <cellStyle name="Percent 2 2 2 2 2 2 3 3" xfId="10837"/>
    <cellStyle name="Percent 2 2 2 2 2 2 3 3 2" xfId="23238"/>
    <cellStyle name="Percent 2 2 2 2 2 2 3 4" xfId="9070"/>
    <cellStyle name="Percent 2 2 2 2 2 2 3 4 2" xfId="21481"/>
    <cellStyle name="Percent 2 2 2 2 2 2 3 5" xfId="16346"/>
    <cellStyle name="Percent 2 2 2 2 2 2 3_LNG &amp; LPG rework" xfId="30871"/>
    <cellStyle name="Percent 2 2 2 2 2 2 4" xfId="3203"/>
    <cellStyle name="Percent 2 2 2 2 2 2 4 2" xfId="6147"/>
    <cellStyle name="Percent 2 2 2 2 2 2 4 2 2" xfId="12397"/>
    <cellStyle name="Percent 2 2 2 2 2 2 4 2 2 2" xfId="24784"/>
    <cellStyle name="Percent 2 2 2 2 2 2 4 2 3" xfId="18577"/>
    <cellStyle name="Percent 2 2 2 2 2 2 4 3" xfId="9071"/>
    <cellStyle name="Percent 2 2 2 2 2 2 4 3 2" xfId="21482"/>
    <cellStyle name="Percent 2 2 2 2 2 2 4 4" xfId="16347"/>
    <cellStyle name="Percent 2 2 2 2 2 2 5" xfId="3200"/>
    <cellStyle name="Percent 2 2 2 2 2 2 5 2" xfId="6976"/>
    <cellStyle name="Percent 2 2 2 2 2 2 5 2 2" xfId="13134"/>
    <cellStyle name="Percent 2 2 2 2 2 2 5 2 2 2" xfId="25521"/>
    <cellStyle name="Percent 2 2 2 2 2 2 5 2 3" xfId="19401"/>
    <cellStyle name="Percent 2 2 2 2 2 2 5 3" xfId="9903"/>
    <cellStyle name="Percent 2 2 2 2 2 2 5 3 2" xfId="22306"/>
    <cellStyle name="Percent 2 2 2 2 2 2 5 4" xfId="16344"/>
    <cellStyle name="Percent 2 2 2 2 2 2 6" xfId="6144"/>
    <cellStyle name="Percent 2 2 2 2 2 2 6 2" xfId="12396"/>
    <cellStyle name="Percent 2 2 2 2 2 2 6 2 2" xfId="24783"/>
    <cellStyle name="Percent 2 2 2 2 2 2 6 3" xfId="18574"/>
    <cellStyle name="Percent 2 2 2 2 2 2 7" xfId="9068"/>
    <cellStyle name="Percent 2 2 2 2 2 2 7 2" xfId="21479"/>
    <cellStyle name="Percent 2 2 2 2 2 2 8" xfId="14026"/>
    <cellStyle name="Percent 2 2 2 2 2 2 9" xfId="13668"/>
    <cellStyle name="Percent 2 2 2 2 2 2_LNG &amp; LPG rework" xfId="30869"/>
    <cellStyle name="Percent 2 2 2 2 2 3" xfId="365"/>
    <cellStyle name="Percent 2 2 2 2 2 3 2" xfId="739"/>
    <cellStyle name="Percent 2 2 2 2 2 3 2 2" xfId="4125"/>
    <cellStyle name="Percent 2 2 2 2 2 3 2 2 2" xfId="7189"/>
    <cellStyle name="Percent 2 2 2 2 2 3 2 2 2 2" xfId="13347"/>
    <cellStyle name="Percent 2 2 2 2 2 3 2 2 2 2 2" xfId="25734"/>
    <cellStyle name="Percent 2 2 2 2 2 3 2 2 2 3" xfId="19614"/>
    <cellStyle name="Percent 2 2 2 2 2 3 2 2 3" xfId="10116"/>
    <cellStyle name="Percent 2 2 2 2 2 3 2 2 3 2" xfId="22519"/>
    <cellStyle name="Percent 2 2 2 2 2 3 2 2 4" xfId="16696"/>
    <cellStyle name="Percent 2 2 2 2 2 3 2 3" xfId="6500"/>
    <cellStyle name="Percent 2 2 2 2 2 3 2 3 2" xfId="12659"/>
    <cellStyle name="Percent 2 2 2 2 2 3 2 3 2 2" xfId="25046"/>
    <cellStyle name="Percent 2 2 2 2 2 3 2 3 3" xfId="18926"/>
    <cellStyle name="Percent 2 2 2 2 2 3 2 4" xfId="9428"/>
    <cellStyle name="Percent 2 2 2 2 2 3 2 4 2" xfId="21831"/>
    <cellStyle name="Percent 2 2 2 2 2 3 2 5" xfId="14469"/>
    <cellStyle name="Percent 2 2 2 2 2 3 3" xfId="3204"/>
    <cellStyle name="Percent 2 2 2 2 2 3 3 2" xfId="6978"/>
    <cellStyle name="Percent 2 2 2 2 2 3 3 2 2" xfId="13136"/>
    <cellStyle name="Percent 2 2 2 2 2 3 3 2 2 2" xfId="25523"/>
    <cellStyle name="Percent 2 2 2 2 2 3 3 2 3" xfId="19403"/>
    <cellStyle name="Percent 2 2 2 2 2 3 3 3" xfId="9905"/>
    <cellStyle name="Percent 2 2 2 2 2 3 3 3 2" xfId="22308"/>
    <cellStyle name="Percent 2 2 2 2 2 3 3 4" xfId="16348"/>
    <cellStyle name="Percent 2 2 2 2 2 3 4" xfId="6148"/>
    <cellStyle name="Percent 2 2 2 2 2 3 4 2" xfId="12398"/>
    <cellStyle name="Percent 2 2 2 2 2 3 4 2 2" xfId="24785"/>
    <cellStyle name="Percent 2 2 2 2 2 3 4 3" xfId="18578"/>
    <cellStyle name="Percent 2 2 2 2 2 3 5" xfId="9072"/>
    <cellStyle name="Percent 2 2 2 2 2 3 5 2" xfId="21483"/>
    <cellStyle name="Percent 2 2 2 2 2 3 6" xfId="14114"/>
    <cellStyle name="Percent 2 2 2 2 2 3 7" xfId="13758"/>
    <cellStyle name="Percent 2 2 2 2 2 3_LNG &amp; LPG rework" xfId="30872"/>
    <cellStyle name="Percent 2 2 2 2 2 4" xfId="453"/>
    <cellStyle name="Percent 2 2 2 2 2 4 2" xfId="827"/>
    <cellStyle name="Percent 2 2 2 2 2 4 2 2" xfId="4211"/>
    <cellStyle name="Percent 2 2 2 2 2 4 2 2 2" xfId="7271"/>
    <cellStyle name="Percent 2 2 2 2 2 4 2 2 2 2" xfId="13429"/>
    <cellStyle name="Percent 2 2 2 2 2 4 2 2 2 2 2" xfId="25816"/>
    <cellStyle name="Percent 2 2 2 2 2 4 2 2 2 3" xfId="19696"/>
    <cellStyle name="Percent 2 2 2 2 2 4 2 2 3" xfId="10198"/>
    <cellStyle name="Percent 2 2 2 2 2 4 2 2 3 2" xfId="22601"/>
    <cellStyle name="Percent 2 2 2 2 2 4 2 2 4" xfId="16782"/>
    <cellStyle name="Percent 2 2 2 2 2 4 2 3" xfId="6586"/>
    <cellStyle name="Percent 2 2 2 2 2 4 2 3 2" xfId="12745"/>
    <cellStyle name="Percent 2 2 2 2 2 4 2 3 2 2" xfId="25132"/>
    <cellStyle name="Percent 2 2 2 2 2 4 2 3 3" xfId="19012"/>
    <cellStyle name="Percent 2 2 2 2 2 4 2 4" xfId="9514"/>
    <cellStyle name="Percent 2 2 2 2 2 4 2 4 2" xfId="21917"/>
    <cellStyle name="Percent 2 2 2 2 2 4 2 5" xfId="14557"/>
    <cellStyle name="Percent 2 2 2 2 2 4 3" xfId="3205"/>
    <cellStyle name="Percent 2 2 2 2 2 4 3 2" xfId="6979"/>
    <cellStyle name="Percent 2 2 2 2 2 4 3 2 2" xfId="13137"/>
    <cellStyle name="Percent 2 2 2 2 2 4 3 2 2 2" xfId="25524"/>
    <cellStyle name="Percent 2 2 2 2 2 4 3 2 3" xfId="19404"/>
    <cellStyle name="Percent 2 2 2 2 2 4 3 3" xfId="9906"/>
    <cellStyle name="Percent 2 2 2 2 2 4 3 3 2" xfId="22309"/>
    <cellStyle name="Percent 2 2 2 2 2 4 3 4" xfId="16349"/>
    <cellStyle name="Percent 2 2 2 2 2 4 4" xfId="6149"/>
    <cellStyle name="Percent 2 2 2 2 2 4 4 2" xfId="12399"/>
    <cellStyle name="Percent 2 2 2 2 2 4 4 2 2" xfId="24786"/>
    <cellStyle name="Percent 2 2 2 2 2 4 4 3" xfId="18579"/>
    <cellStyle name="Percent 2 2 2 2 2 4 5" xfId="9073"/>
    <cellStyle name="Percent 2 2 2 2 2 4 5 2" xfId="21484"/>
    <cellStyle name="Percent 2 2 2 2 2 4 6" xfId="14202"/>
    <cellStyle name="Percent 2 2 2 2 2 4_LNG &amp; LPG rework" xfId="30873"/>
    <cellStyle name="Percent 2 2 2 2 2 5" xfId="562"/>
    <cellStyle name="Percent 2 2 2 2 2 5 2" xfId="3206"/>
    <cellStyle name="Percent 2 2 2 2 2 5 2 2" xfId="6980"/>
    <cellStyle name="Percent 2 2 2 2 2 5 2 2 2" xfId="13138"/>
    <cellStyle name="Percent 2 2 2 2 2 5 2 2 2 2" xfId="25525"/>
    <cellStyle name="Percent 2 2 2 2 2 5 2 2 3" xfId="19405"/>
    <cellStyle name="Percent 2 2 2 2 2 5 2 3" xfId="9907"/>
    <cellStyle name="Percent 2 2 2 2 2 5 2 3 2" xfId="22310"/>
    <cellStyle name="Percent 2 2 2 2 2 5 2 4" xfId="16350"/>
    <cellStyle name="Percent 2 2 2 2 2 5 3" xfId="6150"/>
    <cellStyle name="Percent 2 2 2 2 2 5 3 2" xfId="10958"/>
    <cellStyle name="Percent 2 2 2 2 2 5 3 2 2" xfId="23359"/>
    <cellStyle name="Percent 2 2 2 2 2 5 3 3" xfId="18580"/>
    <cellStyle name="Percent 2 2 2 2 2 5 4" xfId="9074"/>
    <cellStyle name="Percent 2 2 2 2 2 5 4 2" xfId="21485"/>
    <cellStyle name="Percent 2 2 2 2 2 5 5" xfId="14293"/>
    <cellStyle name="Percent 2 2 2 2 2 5_LNG &amp; LPG rework" xfId="30874"/>
    <cellStyle name="Percent 2 2 2 2 2 6" xfId="3207"/>
    <cellStyle name="Percent 2 2 2 2 2 6 2" xfId="6151"/>
    <cellStyle name="Percent 2 2 2 2 2 6 2 2" xfId="12400"/>
    <cellStyle name="Percent 2 2 2 2 2 6 2 2 2" xfId="24787"/>
    <cellStyle name="Percent 2 2 2 2 2 6 2 3" xfId="18581"/>
    <cellStyle name="Percent 2 2 2 2 2 6 3" xfId="9075"/>
    <cellStyle name="Percent 2 2 2 2 2 6 3 2" xfId="21486"/>
    <cellStyle name="Percent 2 2 2 2 2 6 4" xfId="16351"/>
    <cellStyle name="Percent 2 2 2 2 2 7" xfId="3199"/>
    <cellStyle name="Percent 2 2 2 2 2 7 2" xfId="6975"/>
    <cellStyle name="Percent 2 2 2 2 2 7 2 2" xfId="13133"/>
    <cellStyle name="Percent 2 2 2 2 2 7 2 2 2" xfId="25520"/>
    <cellStyle name="Percent 2 2 2 2 2 7 2 3" xfId="19400"/>
    <cellStyle name="Percent 2 2 2 2 2 7 3" xfId="9902"/>
    <cellStyle name="Percent 2 2 2 2 2 7 3 2" xfId="22305"/>
    <cellStyle name="Percent 2 2 2 2 2 7 4" xfId="16343"/>
    <cellStyle name="Percent 2 2 2 2 2 8" xfId="6143"/>
    <cellStyle name="Percent 2 2 2 2 2 8 2" xfId="12395"/>
    <cellStyle name="Percent 2 2 2 2 2 8 2 2" xfId="24782"/>
    <cellStyle name="Percent 2 2 2 2 2 8 3" xfId="18573"/>
    <cellStyle name="Percent 2 2 2 2 2 9" xfId="9067"/>
    <cellStyle name="Percent 2 2 2 2 2 9 2" xfId="21478"/>
    <cellStyle name="Percent 2 2 2 2 2_LNG &amp; LPG rework" xfId="30868"/>
    <cellStyle name="Percent 2 2 2 2 3" xfId="231"/>
    <cellStyle name="Percent 2 2 2 2 3 2" xfId="607"/>
    <cellStyle name="Percent 2 2 2 2 3 2 2" xfId="3209"/>
    <cellStyle name="Percent 2 2 2 2 3 2 2 2" xfId="6982"/>
    <cellStyle name="Percent 2 2 2 2 3 2 2 2 2" xfId="13140"/>
    <cellStyle name="Percent 2 2 2 2 3 2 2 2 2 2" xfId="25527"/>
    <cellStyle name="Percent 2 2 2 2 3 2 2 2 3" xfId="19407"/>
    <cellStyle name="Percent 2 2 2 2 3 2 2 3" xfId="9909"/>
    <cellStyle name="Percent 2 2 2 2 3 2 2 3 2" xfId="22312"/>
    <cellStyle name="Percent 2 2 2 2 3 2 2 4" xfId="16353"/>
    <cellStyle name="Percent 2 2 2 2 3 2 3" xfId="6153"/>
    <cellStyle name="Percent 2 2 2 2 3 2 3 2" xfId="10649"/>
    <cellStyle name="Percent 2 2 2 2 3 2 3 2 2" xfId="23050"/>
    <cellStyle name="Percent 2 2 2 2 3 2 3 3" xfId="18583"/>
    <cellStyle name="Percent 2 2 2 2 3 2 4" xfId="9077"/>
    <cellStyle name="Percent 2 2 2 2 3 2 4 2" xfId="21488"/>
    <cellStyle name="Percent 2 2 2 2 3 2 5" xfId="14337"/>
    <cellStyle name="Percent 2 2 2 2 3 2 6" xfId="13802"/>
    <cellStyle name="Percent 2 2 2 2 3 2_LNG &amp; LPG rework" xfId="30876"/>
    <cellStyle name="Percent 2 2 2 2 3 3" xfId="3210"/>
    <cellStyle name="Percent 2 2 2 2 3 3 2" xfId="6154"/>
    <cellStyle name="Percent 2 2 2 2 3 3 2 2" xfId="10445"/>
    <cellStyle name="Percent 2 2 2 2 3 3 2 2 2" xfId="22846"/>
    <cellStyle name="Percent 2 2 2 2 3 3 2 3" xfId="18584"/>
    <cellStyle name="Percent 2 2 2 2 3 3 3" xfId="10838"/>
    <cellStyle name="Percent 2 2 2 2 3 3 3 2" xfId="23239"/>
    <cellStyle name="Percent 2 2 2 2 3 3 4" xfId="9078"/>
    <cellStyle name="Percent 2 2 2 2 3 3 4 2" xfId="21489"/>
    <cellStyle name="Percent 2 2 2 2 3 3 5" xfId="16354"/>
    <cellStyle name="Percent 2 2 2 2 3 3_LNG &amp; LPG rework" xfId="30877"/>
    <cellStyle name="Percent 2 2 2 2 3 4" xfId="3211"/>
    <cellStyle name="Percent 2 2 2 2 3 4 2" xfId="6155"/>
    <cellStyle name="Percent 2 2 2 2 3 4 2 2" xfId="12402"/>
    <cellStyle name="Percent 2 2 2 2 3 4 2 2 2" xfId="24789"/>
    <cellStyle name="Percent 2 2 2 2 3 4 2 3" xfId="18585"/>
    <cellStyle name="Percent 2 2 2 2 3 4 3" xfId="9079"/>
    <cellStyle name="Percent 2 2 2 2 3 4 3 2" xfId="21490"/>
    <cellStyle name="Percent 2 2 2 2 3 4 4" xfId="16355"/>
    <cellStyle name="Percent 2 2 2 2 3 5" xfId="3208"/>
    <cellStyle name="Percent 2 2 2 2 3 5 2" xfId="6981"/>
    <cellStyle name="Percent 2 2 2 2 3 5 2 2" xfId="13139"/>
    <cellStyle name="Percent 2 2 2 2 3 5 2 2 2" xfId="25526"/>
    <cellStyle name="Percent 2 2 2 2 3 5 2 3" xfId="19406"/>
    <cellStyle name="Percent 2 2 2 2 3 5 3" xfId="9908"/>
    <cellStyle name="Percent 2 2 2 2 3 5 3 2" xfId="22311"/>
    <cellStyle name="Percent 2 2 2 2 3 5 4" xfId="16352"/>
    <cellStyle name="Percent 2 2 2 2 3 6" xfId="6152"/>
    <cellStyle name="Percent 2 2 2 2 3 6 2" xfId="12401"/>
    <cellStyle name="Percent 2 2 2 2 3 6 2 2" xfId="24788"/>
    <cellStyle name="Percent 2 2 2 2 3 6 3" xfId="18582"/>
    <cellStyle name="Percent 2 2 2 2 3 7" xfId="9076"/>
    <cellStyle name="Percent 2 2 2 2 3 7 2" xfId="21487"/>
    <cellStyle name="Percent 2 2 2 2 3 8" xfId="13982"/>
    <cellStyle name="Percent 2 2 2 2 3 9" xfId="13624"/>
    <cellStyle name="Percent 2 2 2 2 3_LNG &amp; LPG rework" xfId="30875"/>
    <cellStyle name="Percent 2 2 2 2 4" xfId="321"/>
    <cellStyle name="Percent 2 2 2 2 4 2" xfId="695"/>
    <cellStyle name="Percent 2 2 2 2 4 2 2" xfId="4081"/>
    <cellStyle name="Percent 2 2 2 2 4 2 2 2" xfId="7145"/>
    <cellStyle name="Percent 2 2 2 2 4 2 2 2 2" xfId="13303"/>
    <cellStyle name="Percent 2 2 2 2 4 2 2 2 2 2" xfId="25690"/>
    <cellStyle name="Percent 2 2 2 2 4 2 2 2 3" xfId="19570"/>
    <cellStyle name="Percent 2 2 2 2 4 2 2 3" xfId="10072"/>
    <cellStyle name="Percent 2 2 2 2 4 2 2 3 2" xfId="22475"/>
    <cellStyle name="Percent 2 2 2 2 4 2 2 4" xfId="16652"/>
    <cellStyle name="Percent 2 2 2 2 4 2 3" xfId="6456"/>
    <cellStyle name="Percent 2 2 2 2 4 2 3 2" xfId="12615"/>
    <cellStyle name="Percent 2 2 2 2 4 2 3 2 2" xfId="25002"/>
    <cellStyle name="Percent 2 2 2 2 4 2 3 3" xfId="18882"/>
    <cellStyle name="Percent 2 2 2 2 4 2 4" xfId="9384"/>
    <cellStyle name="Percent 2 2 2 2 4 2 4 2" xfId="21787"/>
    <cellStyle name="Percent 2 2 2 2 4 2 5" xfId="14425"/>
    <cellStyle name="Percent 2 2 2 2 4 3" xfId="3212"/>
    <cellStyle name="Percent 2 2 2 2 4 3 2" xfId="6983"/>
    <cellStyle name="Percent 2 2 2 2 4 3 2 2" xfId="13141"/>
    <cellStyle name="Percent 2 2 2 2 4 3 2 2 2" xfId="25528"/>
    <cellStyle name="Percent 2 2 2 2 4 3 2 3" xfId="19408"/>
    <cellStyle name="Percent 2 2 2 2 4 3 3" xfId="9910"/>
    <cellStyle name="Percent 2 2 2 2 4 3 3 2" xfId="22313"/>
    <cellStyle name="Percent 2 2 2 2 4 3 4" xfId="16356"/>
    <cellStyle name="Percent 2 2 2 2 4 4" xfId="6156"/>
    <cellStyle name="Percent 2 2 2 2 4 4 2" xfId="12403"/>
    <cellStyle name="Percent 2 2 2 2 4 4 2 2" xfId="24790"/>
    <cellStyle name="Percent 2 2 2 2 4 4 3" xfId="18586"/>
    <cellStyle name="Percent 2 2 2 2 4 5" xfId="9080"/>
    <cellStyle name="Percent 2 2 2 2 4 5 2" xfId="21491"/>
    <cellStyle name="Percent 2 2 2 2 4 6" xfId="14070"/>
    <cellStyle name="Percent 2 2 2 2 4 7" xfId="13714"/>
    <cellStyle name="Percent 2 2 2 2 4_LNG &amp; LPG rework" xfId="30878"/>
    <cellStyle name="Percent 2 2 2 2 5" xfId="409"/>
    <cellStyle name="Percent 2 2 2 2 5 2" xfId="783"/>
    <cellStyle name="Percent 2 2 2 2 5 2 2" xfId="4167"/>
    <cellStyle name="Percent 2 2 2 2 5 2 2 2" xfId="7227"/>
    <cellStyle name="Percent 2 2 2 2 5 2 2 2 2" xfId="13385"/>
    <cellStyle name="Percent 2 2 2 2 5 2 2 2 2 2" xfId="25772"/>
    <cellStyle name="Percent 2 2 2 2 5 2 2 2 3" xfId="19652"/>
    <cellStyle name="Percent 2 2 2 2 5 2 2 3" xfId="10154"/>
    <cellStyle name="Percent 2 2 2 2 5 2 2 3 2" xfId="22557"/>
    <cellStyle name="Percent 2 2 2 2 5 2 2 4" xfId="16738"/>
    <cellStyle name="Percent 2 2 2 2 5 2 3" xfId="6542"/>
    <cellStyle name="Percent 2 2 2 2 5 2 3 2" xfId="12701"/>
    <cellStyle name="Percent 2 2 2 2 5 2 3 2 2" xfId="25088"/>
    <cellStyle name="Percent 2 2 2 2 5 2 3 3" xfId="18968"/>
    <cellStyle name="Percent 2 2 2 2 5 2 4" xfId="9470"/>
    <cellStyle name="Percent 2 2 2 2 5 2 4 2" xfId="21873"/>
    <cellStyle name="Percent 2 2 2 2 5 2 5" xfId="14513"/>
    <cellStyle name="Percent 2 2 2 2 5 3" xfId="3213"/>
    <cellStyle name="Percent 2 2 2 2 5 3 2" xfId="6984"/>
    <cellStyle name="Percent 2 2 2 2 5 3 2 2" xfId="13142"/>
    <cellStyle name="Percent 2 2 2 2 5 3 2 2 2" xfId="25529"/>
    <cellStyle name="Percent 2 2 2 2 5 3 2 3" xfId="19409"/>
    <cellStyle name="Percent 2 2 2 2 5 3 3" xfId="9911"/>
    <cellStyle name="Percent 2 2 2 2 5 3 3 2" xfId="22314"/>
    <cellStyle name="Percent 2 2 2 2 5 3 4" xfId="16357"/>
    <cellStyle name="Percent 2 2 2 2 5 4" xfId="6157"/>
    <cellStyle name="Percent 2 2 2 2 5 4 2" xfId="12404"/>
    <cellStyle name="Percent 2 2 2 2 5 4 2 2" xfId="24791"/>
    <cellStyle name="Percent 2 2 2 2 5 4 3" xfId="18587"/>
    <cellStyle name="Percent 2 2 2 2 5 5" xfId="9081"/>
    <cellStyle name="Percent 2 2 2 2 5 5 2" xfId="21492"/>
    <cellStyle name="Percent 2 2 2 2 5 6" xfId="14158"/>
    <cellStyle name="Percent 2 2 2 2 5_LNG &amp; LPG rework" xfId="30879"/>
    <cellStyle name="Percent 2 2 2 2 6" xfId="518"/>
    <cellStyle name="Percent 2 2 2 2 6 2" xfId="3214"/>
    <cellStyle name="Percent 2 2 2 2 6 2 2" xfId="6985"/>
    <cellStyle name="Percent 2 2 2 2 6 2 2 2" xfId="13143"/>
    <cellStyle name="Percent 2 2 2 2 6 2 2 2 2" xfId="25530"/>
    <cellStyle name="Percent 2 2 2 2 6 2 2 3" xfId="19410"/>
    <cellStyle name="Percent 2 2 2 2 6 2 3" xfId="9912"/>
    <cellStyle name="Percent 2 2 2 2 6 2 3 2" xfId="22315"/>
    <cellStyle name="Percent 2 2 2 2 6 2 4" xfId="16358"/>
    <cellStyle name="Percent 2 2 2 2 6 3" xfId="6158"/>
    <cellStyle name="Percent 2 2 2 2 6 3 2" xfId="10914"/>
    <cellStyle name="Percent 2 2 2 2 6 3 2 2" xfId="23315"/>
    <cellStyle name="Percent 2 2 2 2 6 3 3" xfId="18588"/>
    <cellStyle name="Percent 2 2 2 2 6 4" xfId="9082"/>
    <cellStyle name="Percent 2 2 2 2 6 4 2" xfId="21493"/>
    <cellStyle name="Percent 2 2 2 2 6 5" xfId="14249"/>
    <cellStyle name="Percent 2 2 2 2 6_LNG &amp; LPG rework" xfId="30880"/>
    <cellStyle name="Percent 2 2 2 2 7" xfId="3215"/>
    <cellStyle name="Percent 2 2 2 2 7 2" xfId="6159"/>
    <cellStyle name="Percent 2 2 2 2 7 2 2" xfId="12405"/>
    <cellStyle name="Percent 2 2 2 2 7 2 2 2" xfId="24792"/>
    <cellStyle name="Percent 2 2 2 2 7 2 3" xfId="18589"/>
    <cellStyle name="Percent 2 2 2 2 7 3" xfId="9083"/>
    <cellStyle name="Percent 2 2 2 2 7 3 2" xfId="21494"/>
    <cellStyle name="Percent 2 2 2 2 7 4" xfId="16359"/>
    <cellStyle name="Percent 2 2 2 2 8" xfId="3198"/>
    <cellStyle name="Percent 2 2 2 2 8 2" xfId="6974"/>
    <cellStyle name="Percent 2 2 2 2 8 2 2" xfId="13132"/>
    <cellStyle name="Percent 2 2 2 2 8 2 2 2" xfId="25519"/>
    <cellStyle name="Percent 2 2 2 2 8 2 3" xfId="19399"/>
    <cellStyle name="Percent 2 2 2 2 8 3" xfId="9901"/>
    <cellStyle name="Percent 2 2 2 2 8 3 2" xfId="22304"/>
    <cellStyle name="Percent 2 2 2 2 8 4" xfId="16342"/>
    <cellStyle name="Percent 2 2 2 2 9" xfId="6142"/>
    <cellStyle name="Percent 2 2 2 2 9 2" xfId="12394"/>
    <cellStyle name="Percent 2 2 2 2 9 2 2" xfId="24781"/>
    <cellStyle name="Percent 2 2 2 2 9 3" xfId="18572"/>
    <cellStyle name="Percent 2 2 2 2_LNG &amp; LPG rework" xfId="30867"/>
    <cellStyle name="Percent 2 2 2 3" xfId="162"/>
    <cellStyle name="Percent 2 2 2 3 10" xfId="13915"/>
    <cellStyle name="Percent 2 2 2 3 11" xfId="13558"/>
    <cellStyle name="Percent 2 2 2 3 2" xfId="253"/>
    <cellStyle name="Percent 2 2 2 3 2 2" xfId="629"/>
    <cellStyle name="Percent 2 2 2 3 2 2 2" xfId="3218"/>
    <cellStyle name="Percent 2 2 2 3 2 2 2 2" xfId="6988"/>
    <cellStyle name="Percent 2 2 2 3 2 2 2 2 2" xfId="13146"/>
    <cellStyle name="Percent 2 2 2 3 2 2 2 2 2 2" xfId="25533"/>
    <cellStyle name="Percent 2 2 2 3 2 2 2 2 3" xfId="19413"/>
    <cellStyle name="Percent 2 2 2 3 2 2 2 3" xfId="9915"/>
    <cellStyle name="Percent 2 2 2 3 2 2 2 3 2" xfId="22318"/>
    <cellStyle name="Percent 2 2 2 3 2 2 2 4" xfId="16362"/>
    <cellStyle name="Percent 2 2 2 3 2 2 3" xfId="6162"/>
    <cellStyle name="Percent 2 2 2 3 2 2 3 2" xfId="10650"/>
    <cellStyle name="Percent 2 2 2 3 2 2 3 2 2" xfId="23051"/>
    <cellStyle name="Percent 2 2 2 3 2 2 3 3" xfId="18592"/>
    <cellStyle name="Percent 2 2 2 3 2 2 4" xfId="9086"/>
    <cellStyle name="Percent 2 2 2 3 2 2 4 2" xfId="21497"/>
    <cellStyle name="Percent 2 2 2 3 2 2 5" xfId="14359"/>
    <cellStyle name="Percent 2 2 2 3 2 2 6" xfId="13824"/>
    <cellStyle name="Percent 2 2 2 3 2 2_LNG &amp; LPG rework" xfId="30883"/>
    <cellStyle name="Percent 2 2 2 3 2 3" xfId="3219"/>
    <cellStyle name="Percent 2 2 2 3 2 3 2" xfId="6163"/>
    <cellStyle name="Percent 2 2 2 3 2 3 2 2" xfId="10446"/>
    <cellStyle name="Percent 2 2 2 3 2 3 2 2 2" xfId="22847"/>
    <cellStyle name="Percent 2 2 2 3 2 3 2 3" xfId="18593"/>
    <cellStyle name="Percent 2 2 2 3 2 3 3" xfId="10839"/>
    <cellStyle name="Percent 2 2 2 3 2 3 3 2" xfId="23240"/>
    <cellStyle name="Percent 2 2 2 3 2 3 4" xfId="9087"/>
    <cellStyle name="Percent 2 2 2 3 2 3 4 2" xfId="21498"/>
    <cellStyle name="Percent 2 2 2 3 2 3 5" xfId="16363"/>
    <cellStyle name="Percent 2 2 2 3 2 3_LNG &amp; LPG rework" xfId="30884"/>
    <cellStyle name="Percent 2 2 2 3 2 4" xfId="3220"/>
    <cellStyle name="Percent 2 2 2 3 2 4 2" xfId="6164"/>
    <cellStyle name="Percent 2 2 2 3 2 4 2 2" xfId="12408"/>
    <cellStyle name="Percent 2 2 2 3 2 4 2 2 2" xfId="24795"/>
    <cellStyle name="Percent 2 2 2 3 2 4 2 3" xfId="18594"/>
    <cellStyle name="Percent 2 2 2 3 2 4 3" xfId="9088"/>
    <cellStyle name="Percent 2 2 2 3 2 4 3 2" xfId="21499"/>
    <cellStyle name="Percent 2 2 2 3 2 4 4" xfId="16364"/>
    <cellStyle name="Percent 2 2 2 3 2 5" xfId="3217"/>
    <cellStyle name="Percent 2 2 2 3 2 5 2" xfId="6987"/>
    <cellStyle name="Percent 2 2 2 3 2 5 2 2" xfId="13145"/>
    <cellStyle name="Percent 2 2 2 3 2 5 2 2 2" xfId="25532"/>
    <cellStyle name="Percent 2 2 2 3 2 5 2 3" xfId="19412"/>
    <cellStyle name="Percent 2 2 2 3 2 5 3" xfId="9914"/>
    <cellStyle name="Percent 2 2 2 3 2 5 3 2" xfId="22317"/>
    <cellStyle name="Percent 2 2 2 3 2 5 4" xfId="16361"/>
    <cellStyle name="Percent 2 2 2 3 2 6" xfId="6161"/>
    <cellStyle name="Percent 2 2 2 3 2 6 2" xfId="12407"/>
    <cellStyle name="Percent 2 2 2 3 2 6 2 2" xfId="24794"/>
    <cellStyle name="Percent 2 2 2 3 2 6 3" xfId="18591"/>
    <cellStyle name="Percent 2 2 2 3 2 7" xfId="9085"/>
    <cellStyle name="Percent 2 2 2 3 2 7 2" xfId="21496"/>
    <cellStyle name="Percent 2 2 2 3 2 8" xfId="14004"/>
    <cellStyle name="Percent 2 2 2 3 2 9" xfId="13646"/>
    <cellStyle name="Percent 2 2 2 3 2_LNG &amp; LPG rework" xfId="30882"/>
    <cellStyle name="Percent 2 2 2 3 3" xfId="343"/>
    <cellStyle name="Percent 2 2 2 3 3 2" xfId="717"/>
    <cellStyle name="Percent 2 2 2 3 3 2 2" xfId="4103"/>
    <cellStyle name="Percent 2 2 2 3 3 2 2 2" xfId="7167"/>
    <cellStyle name="Percent 2 2 2 3 3 2 2 2 2" xfId="13325"/>
    <cellStyle name="Percent 2 2 2 3 3 2 2 2 2 2" xfId="25712"/>
    <cellStyle name="Percent 2 2 2 3 3 2 2 2 3" xfId="19592"/>
    <cellStyle name="Percent 2 2 2 3 3 2 2 3" xfId="10094"/>
    <cellStyle name="Percent 2 2 2 3 3 2 2 3 2" xfId="22497"/>
    <cellStyle name="Percent 2 2 2 3 3 2 2 4" xfId="16674"/>
    <cellStyle name="Percent 2 2 2 3 3 2 3" xfId="6478"/>
    <cellStyle name="Percent 2 2 2 3 3 2 3 2" xfId="12637"/>
    <cellStyle name="Percent 2 2 2 3 3 2 3 2 2" xfId="25024"/>
    <cellStyle name="Percent 2 2 2 3 3 2 3 3" xfId="18904"/>
    <cellStyle name="Percent 2 2 2 3 3 2 4" xfId="9406"/>
    <cellStyle name="Percent 2 2 2 3 3 2 4 2" xfId="21809"/>
    <cellStyle name="Percent 2 2 2 3 3 2 5" xfId="14447"/>
    <cellStyle name="Percent 2 2 2 3 3 3" xfId="3221"/>
    <cellStyle name="Percent 2 2 2 3 3 3 2" xfId="6989"/>
    <cellStyle name="Percent 2 2 2 3 3 3 2 2" xfId="13147"/>
    <cellStyle name="Percent 2 2 2 3 3 3 2 2 2" xfId="25534"/>
    <cellStyle name="Percent 2 2 2 3 3 3 2 3" xfId="19414"/>
    <cellStyle name="Percent 2 2 2 3 3 3 3" xfId="9916"/>
    <cellStyle name="Percent 2 2 2 3 3 3 3 2" xfId="22319"/>
    <cellStyle name="Percent 2 2 2 3 3 3 4" xfId="16365"/>
    <cellStyle name="Percent 2 2 2 3 3 4" xfId="6165"/>
    <cellStyle name="Percent 2 2 2 3 3 4 2" xfId="12409"/>
    <cellStyle name="Percent 2 2 2 3 3 4 2 2" xfId="24796"/>
    <cellStyle name="Percent 2 2 2 3 3 4 3" xfId="18595"/>
    <cellStyle name="Percent 2 2 2 3 3 5" xfId="9089"/>
    <cellStyle name="Percent 2 2 2 3 3 5 2" xfId="21500"/>
    <cellStyle name="Percent 2 2 2 3 3 6" xfId="14092"/>
    <cellStyle name="Percent 2 2 2 3 3 7" xfId="13736"/>
    <cellStyle name="Percent 2 2 2 3 3_LNG &amp; LPG rework" xfId="30885"/>
    <cellStyle name="Percent 2 2 2 3 4" xfId="431"/>
    <cellStyle name="Percent 2 2 2 3 4 2" xfId="805"/>
    <cellStyle name="Percent 2 2 2 3 4 2 2" xfId="4189"/>
    <cellStyle name="Percent 2 2 2 3 4 2 2 2" xfId="7249"/>
    <cellStyle name="Percent 2 2 2 3 4 2 2 2 2" xfId="13407"/>
    <cellStyle name="Percent 2 2 2 3 4 2 2 2 2 2" xfId="25794"/>
    <cellStyle name="Percent 2 2 2 3 4 2 2 2 3" xfId="19674"/>
    <cellStyle name="Percent 2 2 2 3 4 2 2 3" xfId="10176"/>
    <cellStyle name="Percent 2 2 2 3 4 2 2 3 2" xfId="22579"/>
    <cellStyle name="Percent 2 2 2 3 4 2 2 4" xfId="16760"/>
    <cellStyle name="Percent 2 2 2 3 4 2 3" xfId="6564"/>
    <cellStyle name="Percent 2 2 2 3 4 2 3 2" xfId="12723"/>
    <cellStyle name="Percent 2 2 2 3 4 2 3 2 2" xfId="25110"/>
    <cellStyle name="Percent 2 2 2 3 4 2 3 3" xfId="18990"/>
    <cellStyle name="Percent 2 2 2 3 4 2 4" xfId="9492"/>
    <cellStyle name="Percent 2 2 2 3 4 2 4 2" xfId="21895"/>
    <cellStyle name="Percent 2 2 2 3 4 2 5" xfId="14535"/>
    <cellStyle name="Percent 2 2 2 3 4 3" xfId="3222"/>
    <cellStyle name="Percent 2 2 2 3 4 3 2" xfId="6990"/>
    <cellStyle name="Percent 2 2 2 3 4 3 2 2" xfId="13148"/>
    <cellStyle name="Percent 2 2 2 3 4 3 2 2 2" xfId="25535"/>
    <cellStyle name="Percent 2 2 2 3 4 3 2 3" xfId="19415"/>
    <cellStyle name="Percent 2 2 2 3 4 3 3" xfId="9917"/>
    <cellStyle name="Percent 2 2 2 3 4 3 3 2" xfId="22320"/>
    <cellStyle name="Percent 2 2 2 3 4 3 4" xfId="16366"/>
    <cellStyle name="Percent 2 2 2 3 4 4" xfId="6166"/>
    <cellStyle name="Percent 2 2 2 3 4 4 2" xfId="12410"/>
    <cellStyle name="Percent 2 2 2 3 4 4 2 2" xfId="24797"/>
    <cellStyle name="Percent 2 2 2 3 4 4 3" xfId="18596"/>
    <cellStyle name="Percent 2 2 2 3 4 5" xfId="9090"/>
    <cellStyle name="Percent 2 2 2 3 4 5 2" xfId="21501"/>
    <cellStyle name="Percent 2 2 2 3 4 6" xfId="14180"/>
    <cellStyle name="Percent 2 2 2 3 4_LNG &amp; LPG rework" xfId="30886"/>
    <cellStyle name="Percent 2 2 2 3 5" xfId="540"/>
    <cellStyle name="Percent 2 2 2 3 5 2" xfId="3223"/>
    <cellStyle name="Percent 2 2 2 3 5 2 2" xfId="6991"/>
    <cellStyle name="Percent 2 2 2 3 5 2 2 2" xfId="13149"/>
    <cellStyle name="Percent 2 2 2 3 5 2 2 2 2" xfId="25536"/>
    <cellStyle name="Percent 2 2 2 3 5 2 2 3" xfId="19416"/>
    <cellStyle name="Percent 2 2 2 3 5 2 3" xfId="9918"/>
    <cellStyle name="Percent 2 2 2 3 5 2 3 2" xfId="22321"/>
    <cellStyle name="Percent 2 2 2 3 5 2 4" xfId="16367"/>
    <cellStyle name="Percent 2 2 2 3 5 3" xfId="6167"/>
    <cellStyle name="Percent 2 2 2 3 5 3 2" xfId="10936"/>
    <cellStyle name="Percent 2 2 2 3 5 3 2 2" xfId="23337"/>
    <cellStyle name="Percent 2 2 2 3 5 3 3" xfId="18597"/>
    <cellStyle name="Percent 2 2 2 3 5 4" xfId="9091"/>
    <cellStyle name="Percent 2 2 2 3 5 4 2" xfId="21502"/>
    <cellStyle name="Percent 2 2 2 3 5 5" xfId="14271"/>
    <cellStyle name="Percent 2 2 2 3 5_LNG &amp; LPG rework" xfId="30887"/>
    <cellStyle name="Percent 2 2 2 3 6" xfId="3224"/>
    <cellStyle name="Percent 2 2 2 3 6 2" xfId="6168"/>
    <cellStyle name="Percent 2 2 2 3 6 2 2" xfId="12411"/>
    <cellStyle name="Percent 2 2 2 3 6 2 2 2" xfId="24798"/>
    <cellStyle name="Percent 2 2 2 3 6 2 3" xfId="18598"/>
    <cellStyle name="Percent 2 2 2 3 6 3" xfId="9092"/>
    <cellStyle name="Percent 2 2 2 3 6 3 2" xfId="21503"/>
    <cellStyle name="Percent 2 2 2 3 6 4" xfId="16368"/>
    <cellStyle name="Percent 2 2 2 3 7" xfId="3216"/>
    <cellStyle name="Percent 2 2 2 3 7 2" xfId="6986"/>
    <cellStyle name="Percent 2 2 2 3 7 2 2" xfId="13144"/>
    <cellStyle name="Percent 2 2 2 3 7 2 2 2" xfId="25531"/>
    <cellStyle name="Percent 2 2 2 3 7 2 3" xfId="19411"/>
    <cellStyle name="Percent 2 2 2 3 7 3" xfId="9913"/>
    <cellStyle name="Percent 2 2 2 3 7 3 2" xfId="22316"/>
    <cellStyle name="Percent 2 2 2 3 7 4" xfId="16360"/>
    <cellStyle name="Percent 2 2 2 3 8" xfId="6160"/>
    <cellStyle name="Percent 2 2 2 3 8 2" xfId="12406"/>
    <cellStyle name="Percent 2 2 2 3 8 2 2" xfId="24793"/>
    <cellStyle name="Percent 2 2 2 3 8 3" xfId="18590"/>
    <cellStyle name="Percent 2 2 2 3 9" xfId="9084"/>
    <cellStyle name="Percent 2 2 2 3 9 2" xfId="21495"/>
    <cellStyle name="Percent 2 2 2 3_LNG &amp; LPG rework" xfId="30881"/>
    <cellStyle name="Percent 2 2 2 4" xfId="209"/>
    <cellStyle name="Percent 2 2 2 4 2" xfId="585"/>
    <cellStyle name="Percent 2 2 2 4 2 2" xfId="3226"/>
    <cellStyle name="Percent 2 2 2 4 2 2 2" xfId="6993"/>
    <cellStyle name="Percent 2 2 2 4 2 2 2 2" xfId="13151"/>
    <cellStyle name="Percent 2 2 2 4 2 2 2 2 2" xfId="25538"/>
    <cellStyle name="Percent 2 2 2 4 2 2 2 3" xfId="19418"/>
    <cellStyle name="Percent 2 2 2 4 2 2 3" xfId="9920"/>
    <cellStyle name="Percent 2 2 2 4 2 2 3 2" xfId="22323"/>
    <cellStyle name="Percent 2 2 2 4 2 2 4" xfId="16370"/>
    <cellStyle name="Percent 2 2 2 4 2 3" xfId="6170"/>
    <cellStyle name="Percent 2 2 2 4 2 3 2" xfId="10651"/>
    <cellStyle name="Percent 2 2 2 4 2 3 2 2" xfId="23052"/>
    <cellStyle name="Percent 2 2 2 4 2 3 3" xfId="18600"/>
    <cellStyle name="Percent 2 2 2 4 2 4" xfId="9094"/>
    <cellStyle name="Percent 2 2 2 4 2 4 2" xfId="21505"/>
    <cellStyle name="Percent 2 2 2 4 2 5" xfId="14315"/>
    <cellStyle name="Percent 2 2 2 4 2 6" xfId="13780"/>
    <cellStyle name="Percent 2 2 2 4 2_LNG &amp; LPG rework" xfId="30889"/>
    <cellStyle name="Percent 2 2 2 4 3" xfId="3227"/>
    <cellStyle name="Percent 2 2 2 4 3 2" xfId="6171"/>
    <cellStyle name="Percent 2 2 2 4 3 2 2" xfId="10447"/>
    <cellStyle name="Percent 2 2 2 4 3 2 2 2" xfId="22848"/>
    <cellStyle name="Percent 2 2 2 4 3 2 3" xfId="18601"/>
    <cellStyle name="Percent 2 2 2 4 3 3" xfId="10840"/>
    <cellStyle name="Percent 2 2 2 4 3 3 2" xfId="23241"/>
    <cellStyle name="Percent 2 2 2 4 3 4" xfId="9095"/>
    <cellStyle name="Percent 2 2 2 4 3 4 2" xfId="21506"/>
    <cellStyle name="Percent 2 2 2 4 3 5" xfId="16371"/>
    <cellStyle name="Percent 2 2 2 4 3_LNG &amp; LPG rework" xfId="30890"/>
    <cellStyle name="Percent 2 2 2 4 4" xfId="3228"/>
    <cellStyle name="Percent 2 2 2 4 4 2" xfId="6172"/>
    <cellStyle name="Percent 2 2 2 4 4 2 2" xfId="12413"/>
    <cellStyle name="Percent 2 2 2 4 4 2 2 2" xfId="24800"/>
    <cellStyle name="Percent 2 2 2 4 4 2 3" xfId="18602"/>
    <cellStyle name="Percent 2 2 2 4 4 3" xfId="9096"/>
    <cellStyle name="Percent 2 2 2 4 4 3 2" xfId="21507"/>
    <cellStyle name="Percent 2 2 2 4 4 4" xfId="16372"/>
    <cellStyle name="Percent 2 2 2 4 5" xfId="3225"/>
    <cellStyle name="Percent 2 2 2 4 5 2" xfId="6992"/>
    <cellStyle name="Percent 2 2 2 4 5 2 2" xfId="13150"/>
    <cellStyle name="Percent 2 2 2 4 5 2 2 2" xfId="25537"/>
    <cellStyle name="Percent 2 2 2 4 5 2 3" xfId="19417"/>
    <cellStyle name="Percent 2 2 2 4 5 3" xfId="9919"/>
    <cellStyle name="Percent 2 2 2 4 5 3 2" xfId="22322"/>
    <cellStyle name="Percent 2 2 2 4 5 4" xfId="16369"/>
    <cellStyle name="Percent 2 2 2 4 6" xfId="6169"/>
    <cellStyle name="Percent 2 2 2 4 6 2" xfId="12412"/>
    <cellStyle name="Percent 2 2 2 4 6 2 2" xfId="24799"/>
    <cellStyle name="Percent 2 2 2 4 6 3" xfId="18599"/>
    <cellStyle name="Percent 2 2 2 4 7" xfId="9093"/>
    <cellStyle name="Percent 2 2 2 4 7 2" xfId="21504"/>
    <cellStyle name="Percent 2 2 2 4 8" xfId="13960"/>
    <cellStyle name="Percent 2 2 2 4 9" xfId="13602"/>
    <cellStyle name="Percent 2 2 2 4_LNG &amp; LPG rework" xfId="30888"/>
    <cellStyle name="Percent 2 2 2 5" xfId="299"/>
    <cellStyle name="Percent 2 2 2 5 2" xfId="673"/>
    <cellStyle name="Percent 2 2 2 5 2 2" xfId="4060"/>
    <cellStyle name="Percent 2 2 2 5 2 2 2" xfId="7127"/>
    <cellStyle name="Percent 2 2 2 5 2 2 2 2" xfId="13285"/>
    <cellStyle name="Percent 2 2 2 5 2 2 2 2 2" xfId="25672"/>
    <cellStyle name="Percent 2 2 2 5 2 2 2 3" xfId="19552"/>
    <cellStyle name="Percent 2 2 2 5 2 2 3" xfId="10054"/>
    <cellStyle name="Percent 2 2 2 5 2 2 3 2" xfId="22457"/>
    <cellStyle name="Percent 2 2 2 5 2 2 4" xfId="16631"/>
    <cellStyle name="Percent 2 2 2 5 2 3" xfId="6435"/>
    <cellStyle name="Percent 2 2 2 5 2 3 2" xfId="12594"/>
    <cellStyle name="Percent 2 2 2 5 2 3 2 2" xfId="24981"/>
    <cellStyle name="Percent 2 2 2 5 2 3 3" xfId="18861"/>
    <cellStyle name="Percent 2 2 2 5 2 4" xfId="9363"/>
    <cellStyle name="Percent 2 2 2 5 2 4 2" xfId="21766"/>
    <cellStyle name="Percent 2 2 2 5 2 5" xfId="14403"/>
    <cellStyle name="Percent 2 2 2 5 3" xfId="3229"/>
    <cellStyle name="Percent 2 2 2 5 3 2" xfId="6994"/>
    <cellStyle name="Percent 2 2 2 5 3 2 2" xfId="13152"/>
    <cellStyle name="Percent 2 2 2 5 3 2 2 2" xfId="25539"/>
    <cellStyle name="Percent 2 2 2 5 3 2 3" xfId="19419"/>
    <cellStyle name="Percent 2 2 2 5 3 3" xfId="9921"/>
    <cellStyle name="Percent 2 2 2 5 3 3 2" xfId="22324"/>
    <cellStyle name="Percent 2 2 2 5 3 4" xfId="16373"/>
    <cellStyle name="Percent 2 2 2 5 4" xfId="6173"/>
    <cellStyle name="Percent 2 2 2 5 4 2" xfId="12414"/>
    <cellStyle name="Percent 2 2 2 5 4 2 2" xfId="24801"/>
    <cellStyle name="Percent 2 2 2 5 4 3" xfId="18603"/>
    <cellStyle name="Percent 2 2 2 5 5" xfId="9097"/>
    <cellStyle name="Percent 2 2 2 5 5 2" xfId="21508"/>
    <cellStyle name="Percent 2 2 2 5 6" xfId="14048"/>
    <cellStyle name="Percent 2 2 2 5 7" xfId="13692"/>
    <cellStyle name="Percent 2 2 2 5_LNG &amp; LPG rework" xfId="30891"/>
    <cellStyle name="Percent 2 2 2 6" xfId="387"/>
    <cellStyle name="Percent 2 2 2 6 2" xfId="761"/>
    <cellStyle name="Percent 2 2 2 6 2 2" xfId="4145"/>
    <cellStyle name="Percent 2 2 2 6 2 2 2" xfId="7205"/>
    <cellStyle name="Percent 2 2 2 6 2 2 2 2" xfId="13363"/>
    <cellStyle name="Percent 2 2 2 6 2 2 2 2 2" xfId="25750"/>
    <cellStyle name="Percent 2 2 2 6 2 2 2 3" xfId="19630"/>
    <cellStyle name="Percent 2 2 2 6 2 2 3" xfId="10132"/>
    <cellStyle name="Percent 2 2 2 6 2 2 3 2" xfId="22535"/>
    <cellStyle name="Percent 2 2 2 6 2 2 4" xfId="16716"/>
    <cellStyle name="Percent 2 2 2 6 2 3" xfId="6520"/>
    <cellStyle name="Percent 2 2 2 6 2 3 2" xfId="12679"/>
    <cellStyle name="Percent 2 2 2 6 2 3 2 2" xfId="25066"/>
    <cellStyle name="Percent 2 2 2 6 2 3 3" xfId="18946"/>
    <cellStyle name="Percent 2 2 2 6 2 4" xfId="9448"/>
    <cellStyle name="Percent 2 2 2 6 2 4 2" xfId="21851"/>
    <cellStyle name="Percent 2 2 2 6 2 5" xfId="14491"/>
    <cellStyle name="Percent 2 2 2 6 3" xfId="3230"/>
    <cellStyle name="Percent 2 2 2 6 3 2" xfId="6995"/>
    <cellStyle name="Percent 2 2 2 6 3 2 2" xfId="13153"/>
    <cellStyle name="Percent 2 2 2 6 3 2 2 2" xfId="25540"/>
    <cellStyle name="Percent 2 2 2 6 3 2 3" xfId="19420"/>
    <cellStyle name="Percent 2 2 2 6 3 3" xfId="9922"/>
    <cellStyle name="Percent 2 2 2 6 3 3 2" xfId="22325"/>
    <cellStyle name="Percent 2 2 2 6 3 4" xfId="16374"/>
    <cellStyle name="Percent 2 2 2 6 4" xfId="6174"/>
    <cellStyle name="Percent 2 2 2 6 4 2" xfId="12415"/>
    <cellStyle name="Percent 2 2 2 6 4 2 2" xfId="24802"/>
    <cellStyle name="Percent 2 2 2 6 4 3" xfId="18604"/>
    <cellStyle name="Percent 2 2 2 6 5" xfId="9098"/>
    <cellStyle name="Percent 2 2 2 6 5 2" xfId="21509"/>
    <cellStyle name="Percent 2 2 2 6 6" xfId="14136"/>
    <cellStyle name="Percent 2 2 2 6_LNG &amp; LPG rework" xfId="30892"/>
    <cellStyle name="Percent 2 2 2 7" xfId="496"/>
    <cellStyle name="Percent 2 2 2 7 2" xfId="3231"/>
    <cellStyle name="Percent 2 2 2 7 2 2" xfId="6996"/>
    <cellStyle name="Percent 2 2 2 7 2 2 2" xfId="13154"/>
    <cellStyle name="Percent 2 2 2 7 2 2 2 2" xfId="25541"/>
    <cellStyle name="Percent 2 2 2 7 2 2 3" xfId="19421"/>
    <cellStyle name="Percent 2 2 2 7 2 3" xfId="9923"/>
    <cellStyle name="Percent 2 2 2 7 2 3 2" xfId="22326"/>
    <cellStyle name="Percent 2 2 2 7 2 4" xfId="16375"/>
    <cellStyle name="Percent 2 2 2 7 3" xfId="6175"/>
    <cellStyle name="Percent 2 2 2 7 3 2" xfId="10892"/>
    <cellStyle name="Percent 2 2 2 7 3 2 2" xfId="23293"/>
    <cellStyle name="Percent 2 2 2 7 3 3" xfId="18605"/>
    <cellStyle name="Percent 2 2 2 7 4" xfId="9099"/>
    <cellStyle name="Percent 2 2 2 7 4 2" xfId="21510"/>
    <cellStyle name="Percent 2 2 2 7 5" xfId="14227"/>
    <cellStyle name="Percent 2 2 2 7_LNG &amp; LPG rework" xfId="30893"/>
    <cellStyle name="Percent 2 2 2 8" xfId="3232"/>
    <cellStyle name="Percent 2 2 2 8 2" xfId="6176"/>
    <cellStyle name="Percent 2 2 2 8 2 2" xfId="12416"/>
    <cellStyle name="Percent 2 2 2 8 2 2 2" xfId="24803"/>
    <cellStyle name="Percent 2 2 2 8 2 3" xfId="18606"/>
    <cellStyle name="Percent 2 2 2 8 3" xfId="9100"/>
    <cellStyle name="Percent 2 2 2 8 3 2" xfId="21511"/>
    <cellStyle name="Percent 2 2 2 8 4" xfId="16376"/>
    <cellStyle name="Percent 2 2 2 9" xfId="3197"/>
    <cellStyle name="Percent 2 2 2 9 2" xfId="6973"/>
    <cellStyle name="Percent 2 2 2 9 2 2" xfId="13131"/>
    <cellStyle name="Percent 2 2 2 9 2 2 2" xfId="25518"/>
    <cellStyle name="Percent 2 2 2 9 2 3" xfId="19398"/>
    <cellStyle name="Percent 2 2 2 9 3" xfId="9900"/>
    <cellStyle name="Percent 2 2 2 9 3 2" xfId="22303"/>
    <cellStyle name="Percent 2 2 2 9 4" xfId="16341"/>
    <cellStyle name="Percent 2 2 2_LNG &amp; LPG rework" xfId="30866"/>
    <cellStyle name="Percent 2 2 20" xfId="13501"/>
    <cellStyle name="Percent 2 2 21" xfId="26276"/>
    <cellStyle name="Percent 2 2 3" xfId="127"/>
    <cellStyle name="Percent 2 2 3 10" xfId="9101"/>
    <cellStyle name="Percent 2 2 3 10 2" xfId="21512"/>
    <cellStyle name="Percent 2 2 3 11" xfId="13880"/>
    <cellStyle name="Percent 2 2 3 12" xfId="13523"/>
    <cellStyle name="Percent 2 2 3 2" xfId="171"/>
    <cellStyle name="Percent 2 2 3 2 10" xfId="13924"/>
    <cellStyle name="Percent 2 2 3 2 11" xfId="13567"/>
    <cellStyle name="Percent 2 2 3 2 2" xfId="262"/>
    <cellStyle name="Percent 2 2 3 2 2 2" xfId="638"/>
    <cellStyle name="Percent 2 2 3 2 2 2 2" xfId="3236"/>
    <cellStyle name="Percent 2 2 3 2 2 2 2 2" xfId="7000"/>
    <cellStyle name="Percent 2 2 3 2 2 2 2 2 2" xfId="13158"/>
    <cellStyle name="Percent 2 2 3 2 2 2 2 2 2 2" xfId="25545"/>
    <cellStyle name="Percent 2 2 3 2 2 2 2 2 3" xfId="19425"/>
    <cellStyle name="Percent 2 2 3 2 2 2 2 3" xfId="9927"/>
    <cellStyle name="Percent 2 2 3 2 2 2 2 3 2" xfId="22330"/>
    <cellStyle name="Percent 2 2 3 2 2 2 2 4" xfId="16380"/>
    <cellStyle name="Percent 2 2 3 2 2 2 3" xfId="6180"/>
    <cellStyle name="Percent 2 2 3 2 2 2 3 2" xfId="10652"/>
    <cellStyle name="Percent 2 2 3 2 2 2 3 2 2" xfId="23053"/>
    <cellStyle name="Percent 2 2 3 2 2 2 3 3" xfId="18610"/>
    <cellStyle name="Percent 2 2 3 2 2 2 4" xfId="9104"/>
    <cellStyle name="Percent 2 2 3 2 2 2 4 2" xfId="21515"/>
    <cellStyle name="Percent 2 2 3 2 2 2 5" xfId="14368"/>
    <cellStyle name="Percent 2 2 3 2 2 2 6" xfId="13833"/>
    <cellStyle name="Percent 2 2 3 2 2 2_LNG &amp; LPG rework" xfId="30897"/>
    <cellStyle name="Percent 2 2 3 2 2 3" xfId="3237"/>
    <cellStyle name="Percent 2 2 3 2 2 3 2" xfId="6181"/>
    <cellStyle name="Percent 2 2 3 2 2 3 2 2" xfId="10448"/>
    <cellStyle name="Percent 2 2 3 2 2 3 2 2 2" xfId="22849"/>
    <cellStyle name="Percent 2 2 3 2 2 3 2 3" xfId="18611"/>
    <cellStyle name="Percent 2 2 3 2 2 3 3" xfId="10841"/>
    <cellStyle name="Percent 2 2 3 2 2 3 3 2" xfId="23242"/>
    <cellStyle name="Percent 2 2 3 2 2 3 4" xfId="9105"/>
    <cellStyle name="Percent 2 2 3 2 2 3 4 2" xfId="21516"/>
    <cellStyle name="Percent 2 2 3 2 2 3 5" xfId="16381"/>
    <cellStyle name="Percent 2 2 3 2 2 3_LNG &amp; LPG rework" xfId="30898"/>
    <cellStyle name="Percent 2 2 3 2 2 4" xfId="3238"/>
    <cellStyle name="Percent 2 2 3 2 2 4 2" xfId="6182"/>
    <cellStyle name="Percent 2 2 3 2 2 4 2 2" xfId="12420"/>
    <cellStyle name="Percent 2 2 3 2 2 4 2 2 2" xfId="24807"/>
    <cellStyle name="Percent 2 2 3 2 2 4 2 3" xfId="18612"/>
    <cellStyle name="Percent 2 2 3 2 2 4 3" xfId="9106"/>
    <cellStyle name="Percent 2 2 3 2 2 4 3 2" xfId="21517"/>
    <cellStyle name="Percent 2 2 3 2 2 4 4" xfId="16382"/>
    <cellStyle name="Percent 2 2 3 2 2 5" xfId="3235"/>
    <cellStyle name="Percent 2 2 3 2 2 5 2" xfId="6999"/>
    <cellStyle name="Percent 2 2 3 2 2 5 2 2" xfId="13157"/>
    <cellStyle name="Percent 2 2 3 2 2 5 2 2 2" xfId="25544"/>
    <cellStyle name="Percent 2 2 3 2 2 5 2 3" xfId="19424"/>
    <cellStyle name="Percent 2 2 3 2 2 5 3" xfId="9926"/>
    <cellStyle name="Percent 2 2 3 2 2 5 3 2" xfId="22329"/>
    <cellStyle name="Percent 2 2 3 2 2 5 4" xfId="16379"/>
    <cellStyle name="Percent 2 2 3 2 2 6" xfId="6179"/>
    <cellStyle name="Percent 2 2 3 2 2 6 2" xfId="12419"/>
    <cellStyle name="Percent 2 2 3 2 2 6 2 2" xfId="24806"/>
    <cellStyle name="Percent 2 2 3 2 2 6 3" xfId="18609"/>
    <cellStyle name="Percent 2 2 3 2 2 7" xfId="9103"/>
    <cellStyle name="Percent 2 2 3 2 2 7 2" xfId="21514"/>
    <cellStyle name="Percent 2 2 3 2 2 8" xfId="14013"/>
    <cellStyle name="Percent 2 2 3 2 2 9" xfId="13655"/>
    <cellStyle name="Percent 2 2 3 2 2_LNG &amp; LPG rework" xfId="30896"/>
    <cellStyle name="Percent 2 2 3 2 3" xfId="352"/>
    <cellStyle name="Percent 2 2 3 2 3 2" xfId="726"/>
    <cellStyle name="Percent 2 2 3 2 3 2 2" xfId="4112"/>
    <cellStyle name="Percent 2 2 3 2 3 2 2 2" xfId="7176"/>
    <cellStyle name="Percent 2 2 3 2 3 2 2 2 2" xfId="13334"/>
    <cellStyle name="Percent 2 2 3 2 3 2 2 2 2 2" xfId="25721"/>
    <cellStyle name="Percent 2 2 3 2 3 2 2 2 3" xfId="19601"/>
    <cellStyle name="Percent 2 2 3 2 3 2 2 3" xfId="10103"/>
    <cellStyle name="Percent 2 2 3 2 3 2 2 3 2" xfId="22506"/>
    <cellStyle name="Percent 2 2 3 2 3 2 2 4" xfId="16683"/>
    <cellStyle name="Percent 2 2 3 2 3 2 3" xfId="6487"/>
    <cellStyle name="Percent 2 2 3 2 3 2 3 2" xfId="12646"/>
    <cellStyle name="Percent 2 2 3 2 3 2 3 2 2" xfId="25033"/>
    <cellStyle name="Percent 2 2 3 2 3 2 3 3" xfId="18913"/>
    <cellStyle name="Percent 2 2 3 2 3 2 4" xfId="9415"/>
    <cellStyle name="Percent 2 2 3 2 3 2 4 2" xfId="21818"/>
    <cellStyle name="Percent 2 2 3 2 3 2 5" xfId="14456"/>
    <cellStyle name="Percent 2 2 3 2 3 3" xfId="3239"/>
    <cellStyle name="Percent 2 2 3 2 3 3 2" xfId="7001"/>
    <cellStyle name="Percent 2 2 3 2 3 3 2 2" xfId="13159"/>
    <cellStyle name="Percent 2 2 3 2 3 3 2 2 2" xfId="25546"/>
    <cellStyle name="Percent 2 2 3 2 3 3 2 3" xfId="19426"/>
    <cellStyle name="Percent 2 2 3 2 3 3 3" xfId="9928"/>
    <cellStyle name="Percent 2 2 3 2 3 3 3 2" xfId="22331"/>
    <cellStyle name="Percent 2 2 3 2 3 3 4" xfId="16383"/>
    <cellStyle name="Percent 2 2 3 2 3 4" xfId="6183"/>
    <cellStyle name="Percent 2 2 3 2 3 4 2" xfId="12421"/>
    <cellStyle name="Percent 2 2 3 2 3 4 2 2" xfId="24808"/>
    <cellStyle name="Percent 2 2 3 2 3 4 3" xfId="18613"/>
    <cellStyle name="Percent 2 2 3 2 3 5" xfId="9107"/>
    <cellStyle name="Percent 2 2 3 2 3 5 2" xfId="21518"/>
    <cellStyle name="Percent 2 2 3 2 3 6" xfId="14101"/>
    <cellStyle name="Percent 2 2 3 2 3 7" xfId="13745"/>
    <cellStyle name="Percent 2 2 3 2 3_LNG &amp; LPG rework" xfId="30899"/>
    <cellStyle name="Percent 2 2 3 2 4" xfId="440"/>
    <cellStyle name="Percent 2 2 3 2 4 2" xfId="814"/>
    <cellStyle name="Percent 2 2 3 2 4 2 2" xfId="4198"/>
    <cellStyle name="Percent 2 2 3 2 4 2 2 2" xfId="7258"/>
    <cellStyle name="Percent 2 2 3 2 4 2 2 2 2" xfId="13416"/>
    <cellStyle name="Percent 2 2 3 2 4 2 2 2 2 2" xfId="25803"/>
    <cellStyle name="Percent 2 2 3 2 4 2 2 2 3" xfId="19683"/>
    <cellStyle name="Percent 2 2 3 2 4 2 2 3" xfId="10185"/>
    <cellStyle name="Percent 2 2 3 2 4 2 2 3 2" xfId="22588"/>
    <cellStyle name="Percent 2 2 3 2 4 2 2 4" xfId="16769"/>
    <cellStyle name="Percent 2 2 3 2 4 2 3" xfId="6573"/>
    <cellStyle name="Percent 2 2 3 2 4 2 3 2" xfId="12732"/>
    <cellStyle name="Percent 2 2 3 2 4 2 3 2 2" xfId="25119"/>
    <cellStyle name="Percent 2 2 3 2 4 2 3 3" xfId="18999"/>
    <cellStyle name="Percent 2 2 3 2 4 2 4" xfId="9501"/>
    <cellStyle name="Percent 2 2 3 2 4 2 4 2" xfId="21904"/>
    <cellStyle name="Percent 2 2 3 2 4 2 5" xfId="14544"/>
    <cellStyle name="Percent 2 2 3 2 4 3" xfId="3240"/>
    <cellStyle name="Percent 2 2 3 2 4 3 2" xfId="7002"/>
    <cellStyle name="Percent 2 2 3 2 4 3 2 2" xfId="13160"/>
    <cellStyle name="Percent 2 2 3 2 4 3 2 2 2" xfId="25547"/>
    <cellStyle name="Percent 2 2 3 2 4 3 2 3" xfId="19427"/>
    <cellStyle name="Percent 2 2 3 2 4 3 3" xfId="9929"/>
    <cellStyle name="Percent 2 2 3 2 4 3 3 2" xfId="22332"/>
    <cellStyle name="Percent 2 2 3 2 4 3 4" xfId="16384"/>
    <cellStyle name="Percent 2 2 3 2 4 4" xfId="6184"/>
    <cellStyle name="Percent 2 2 3 2 4 4 2" xfId="12422"/>
    <cellStyle name="Percent 2 2 3 2 4 4 2 2" xfId="24809"/>
    <cellStyle name="Percent 2 2 3 2 4 4 3" xfId="18614"/>
    <cellStyle name="Percent 2 2 3 2 4 5" xfId="9108"/>
    <cellStyle name="Percent 2 2 3 2 4 5 2" xfId="21519"/>
    <cellStyle name="Percent 2 2 3 2 4 6" xfId="14189"/>
    <cellStyle name="Percent 2 2 3 2 4_LNG &amp; LPG rework" xfId="30900"/>
    <cellStyle name="Percent 2 2 3 2 5" xfId="549"/>
    <cellStyle name="Percent 2 2 3 2 5 2" xfId="3241"/>
    <cellStyle name="Percent 2 2 3 2 5 2 2" xfId="7003"/>
    <cellStyle name="Percent 2 2 3 2 5 2 2 2" xfId="13161"/>
    <cellStyle name="Percent 2 2 3 2 5 2 2 2 2" xfId="25548"/>
    <cellStyle name="Percent 2 2 3 2 5 2 2 3" xfId="19428"/>
    <cellStyle name="Percent 2 2 3 2 5 2 3" xfId="9930"/>
    <cellStyle name="Percent 2 2 3 2 5 2 3 2" xfId="22333"/>
    <cellStyle name="Percent 2 2 3 2 5 2 4" xfId="16385"/>
    <cellStyle name="Percent 2 2 3 2 5 3" xfId="6185"/>
    <cellStyle name="Percent 2 2 3 2 5 3 2" xfId="10945"/>
    <cellStyle name="Percent 2 2 3 2 5 3 2 2" xfId="23346"/>
    <cellStyle name="Percent 2 2 3 2 5 3 3" xfId="18615"/>
    <cellStyle name="Percent 2 2 3 2 5 4" xfId="9109"/>
    <cellStyle name="Percent 2 2 3 2 5 4 2" xfId="21520"/>
    <cellStyle name="Percent 2 2 3 2 5 5" xfId="14280"/>
    <cellStyle name="Percent 2 2 3 2 5_LNG &amp; LPG rework" xfId="30901"/>
    <cellStyle name="Percent 2 2 3 2 6" xfId="3242"/>
    <cellStyle name="Percent 2 2 3 2 6 2" xfId="6186"/>
    <cellStyle name="Percent 2 2 3 2 6 2 2" xfId="12423"/>
    <cellStyle name="Percent 2 2 3 2 6 2 2 2" xfId="24810"/>
    <cellStyle name="Percent 2 2 3 2 6 2 3" xfId="18616"/>
    <cellStyle name="Percent 2 2 3 2 6 3" xfId="9110"/>
    <cellStyle name="Percent 2 2 3 2 6 3 2" xfId="21521"/>
    <cellStyle name="Percent 2 2 3 2 6 4" xfId="16386"/>
    <cellStyle name="Percent 2 2 3 2 7" xfId="3234"/>
    <cellStyle name="Percent 2 2 3 2 7 2" xfId="6998"/>
    <cellStyle name="Percent 2 2 3 2 7 2 2" xfId="13156"/>
    <cellStyle name="Percent 2 2 3 2 7 2 2 2" xfId="25543"/>
    <cellStyle name="Percent 2 2 3 2 7 2 3" xfId="19423"/>
    <cellStyle name="Percent 2 2 3 2 7 3" xfId="9925"/>
    <cellStyle name="Percent 2 2 3 2 7 3 2" xfId="22328"/>
    <cellStyle name="Percent 2 2 3 2 7 4" xfId="16378"/>
    <cellStyle name="Percent 2 2 3 2 8" xfId="6178"/>
    <cellStyle name="Percent 2 2 3 2 8 2" xfId="12418"/>
    <cellStyle name="Percent 2 2 3 2 8 2 2" xfId="24805"/>
    <cellStyle name="Percent 2 2 3 2 8 3" xfId="18608"/>
    <cellStyle name="Percent 2 2 3 2 9" xfId="9102"/>
    <cellStyle name="Percent 2 2 3 2 9 2" xfId="21513"/>
    <cellStyle name="Percent 2 2 3 2_LNG &amp; LPG rework" xfId="30895"/>
    <cellStyle name="Percent 2 2 3 3" xfId="218"/>
    <cellStyle name="Percent 2 2 3 3 2" xfId="594"/>
    <cellStyle name="Percent 2 2 3 3 2 2" xfId="3244"/>
    <cellStyle name="Percent 2 2 3 3 2 2 2" xfId="7005"/>
    <cellStyle name="Percent 2 2 3 3 2 2 2 2" xfId="13163"/>
    <cellStyle name="Percent 2 2 3 3 2 2 2 2 2" xfId="25550"/>
    <cellStyle name="Percent 2 2 3 3 2 2 2 3" xfId="19430"/>
    <cellStyle name="Percent 2 2 3 3 2 2 3" xfId="9932"/>
    <cellStyle name="Percent 2 2 3 3 2 2 3 2" xfId="22335"/>
    <cellStyle name="Percent 2 2 3 3 2 2 4" xfId="16388"/>
    <cellStyle name="Percent 2 2 3 3 2 3" xfId="6188"/>
    <cellStyle name="Percent 2 2 3 3 2 3 2" xfId="10653"/>
    <cellStyle name="Percent 2 2 3 3 2 3 2 2" xfId="23054"/>
    <cellStyle name="Percent 2 2 3 3 2 3 3" xfId="18618"/>
    <cellStyle name="Percent 2 2 3 3 2 4" xfId="9112"/>
    <cellStyle name="Percent 2 2 3 3 2 4 2" xfId="21523"/>
    <cellStyle name="Percent 2 2 3 3 2 5" xfId="14324"/>
    <cellStyle name="Percent 2 2 3 3 2 6" xfId="13789"/>
    <cellStyle name="Percent 2 2 3 3 2_LNG &amp; LPG rework" xfId="30903"/>
    <cellStyle name="Percent 2 2 3 3 3" xfId="3245"/>
    <cellStyle name="Percent 2 2 3 3 3 2" xfId="6189"/>
    <cellStyle name="Percent 2 2 3 3 3 2 2" xfId="10449"/>
    <cellStyle name="Percent 2 2 3 3 3 2 2 2" xfId="22850"/>
    <cellStyle name="Percent 2 2 3 3 3 2 3" xfId="18619"/>
    <cellStyle name="Percent 2 2 3 3 3 3" xfId="10842"/>
    <cellStyle name="Percent 2 2 3 3 3 3 2" xfId="23243"/>
    <cellStyle name="Percent 2 2 3 3 3 4" xfId="9113"/>
    <cellStyle name="Percent 2 2 3 3 3 4 2" xfId="21524"/>
    <cellStyle name="Percent 2 2 3 3 3 5" xfId="16389"/>
    <cellStyle name="Percent 2 2 3 3 3_LNG &amp; LPG rework" xfId="30904"/>
    <cellStyle name="Percent 2 2 3 3 4" xfId="3246"/>
    <cellStyle name="Percent 2 2 3 3 4 2" xfId="6190"/>
    <cellStyle name="Percent 2 2 3 3 4 2 2" xfId="12425"/>
    <cellStyle name="Percent 2 2 3 3 4 2 2 2" xfId="24812"/>
    <cellStyle name="Percent 2 2 3 3 4 2 3" xfId="18620"/>
    <cellStyle name="Percent 2 2 3 3 4 3" xfId="9114"/>
    <cellStyle name="Percent 2 2 3 3 4 3 2" xfId="21525"/>
    <cellStyle name="Percent 2 2 3 3 4 4" xfId="16390"/>
    <cellStyle name="Percent 2 2 3 3 5" xfId="3243"/>
    <cellStyle name="Percent 2 2 3 3 5 2" xfId="7004"/>
    <cellStyle name="Percent 2 2 3 3 5 2 2" xfId="13162"/>
    <cellStyle name="Percent 2 2 3 3 5 2 2 2" xfId="25549"/>
    <cellStyle name="Percent 2 2 3 3 5 2 3" xfId="19429"/>
    <cellStyle name="Percent 2 2 3 3 5 3" xfId="9931"/>
    <cellStyle name="Percent 2 2 3 3 5 3 2" xfId="22334"/>
    <cellStyle name="Percent 2 2 3 3 5 4" xfId="16387"/>
    <cellStyle name="Percent 2 2 3 3 6" xfId="6187"/>
    <cellStyle name="Percent 2 2 3 3 6 2" xfId="12424"/>
    <cellStyle name="Percent 2 2 3 3 6 2 2" xfId="24811"/>
    <cellStyle name="Percent 2 2 3 3 6 3" xfId="18617"/>
    <cellStyle name="Percent 2 2 3 3 7" xfId="9111"/>
    <cellStyle name="Percent 2 2 3 3 7 2" xfId="21522"/>
    <cellStyle name="Percent 2 2 3 3 8" xfId="13969"/>
    <cellStyle name="Percent 2 2 3 3 9" xfId="13611"/>
    <cellStyle name="Percent 2 2 3 3_LNG &amp; LPG rework" xfId="30902"/>
    <cellStyle name="Percent 2 2 3 4" xfId="308"/>
    <cellStyle name="Percent 2 2 3 4 2" xfId="682"/>
    <cellStyle name="Percent 2 2 3 4 2 2" xfId="4068"/>
    <cellStyle name="Percent 2 2 3 4 2 2 2" xfId="7134"/>
    <cellStyle name="Percent 2 2 3 4 2 2 2 2" xfId="13292"/>
    <cellStyle name="Percent 2 2 3 4 2 2 2 2 2" xfId="25679"/>
    <cellStyle name="Percent 2 2 3 4 2 2 2 3" xfId="19559"/>
    <cellStyle name="Percent 2 2 3 4 2 2 3" xfId="10061"/>
    <cellStyle name="Percent 2 2 3 4 2 2 3 2" xfId="22464"/>
    <cellStyle name="Percent 2 2 3 4 2 2 4" xfId="16639"/>
    <cellStyle name="Percent 2 2 3 4 2 3" xfId="6443"/>
    <cellStyle name="Percent 2 2 3 4 2 3 2" xfId="12602"/>
    <cellStyle name="Percent 2 2 3 4 2 3 2 2" xfId="24989"/>
    <cellStyle name="Percent 2 2 3 4 2 3 3" xfId="18869"/>
    <cellStyle name="Percent 2 2 3 4 2 4" xfId="9371"/>
    <cellStyle name="Percent 2 2 3 4 2 4 2" xfId="21774"/>
    <cellStyle name="Percent 2 2 3 4 2 5" xfId="14412"/>
    <cellStyle name="Percent 2 2 3 4 3" xfId="3247"/>
    <cellStyle name="Percent 2 2 3 4 3 2" xfId="7006"/>
    <cellStyle name="Percent 2 2 3 4 3 2 2" xfId="13164"/>
    <cellStyle name="Percent 2 2 3 4 3 2 2 2" xfId="25551"/>
    <cellStyle name="Percent 2 2 3 4 3 2 3" xfId="19431"/>
    <cellStyle name="Percent 2 2 3 4 3 3" xfId="9933"/>
    <cellStyle name="Percent 2 2 3 4 3 3 2" xfId="22336"/>
    <cellStyle name="Percent 2 2 3 4 3 4" xfId="16391"/>
    <cellStyle name="Percent 2 2 3 4 4" xfId="6191"/>
    <cellStyle name="Percent 2 2 3 4 4 2" xfId="12426"/>
    <cellStyle name="Percent 2 2 3 4 4 2 2" xfId="24813"/>
    <cellStyle name="Percent 2 2 3 4 4 3" xfId="18621"/>
    <cellStyle name="Percent 2 2 3 4 5" xfId="9115"/>
    <cellStyle name="Percent 2 2 3 4 5 2" xfId="21526"/>
    <cellStyle name="Percent 2 2 3 4 6" xfId="14057"/>
    <cellStyle name="Percent 2 2 3 4 7" xfId="13701"/>
    <cellStyle name="Percent 2 2 3 4_LNG &amp; LPG rework" xfId="30905"/>
    <cellStyle name="Percent 2 2 3 5" xfId="396"/>
    <cellStyle name="Percent 2 2 3 5 2" xfId="770"/>
    <cellStyle name="Percent 2 2 3 5 2 2" xfId="4154"/>
    <cellStyle name="Percent 2 2 3 5 2 2 2" xfId="7214"/>
    <cellStyle name="Percent 2 2 3 5 2 2 2 2" xfId="13372"/>
    <cellStyle name="Percent 2 2 3 5 2 2 2 2 2" xfId="25759"/>
    <cellStyle name="Percent 2 2 3 5 2 2 2 3" xfId="19639"/>
    <cellStyle name="Percent 2 2 3 5 2 2 3" xfId="10141"/>
    <cellStyle name="Percent 2 2 3 5 2 2 3 2" xfId="22544"/>
    <cellStyle name="Percent 2 2 3 5 2 2 4" xfId="16725"/>
    <cellStyle name="Percent 2 2 3 5 2 3" xfId="6529"/>
    <cellStyle name="Percent 2 2 3 5 2 3 2" xfId="12688"/>
    <cellStyle name="Percent 2 2 3 5 2 3 2 2" xfId="25075"/>
    <cellStyle name="Percent 2 2 3 5 2 3 3" xfId="18955"/>
    <cellStyle name="Percent 2 2 3 5 2 4" xfId="9457"/>
    <cellStyle name="Percent 2 2 3 5 2 4 2" xfId="21860"/>
    <cellStyle name="Percent 2 2 3 5 2 5" xfId="14500"/>
    <cellStyle name="Percent 2 2 3 5 3" xfId="3248"/>
    <cellStyle name="Percent 2 2 3 5 3 2" xfId="7007"/>
    <cellStyle name="Percent 2 2 3 5 3 2 2" xfId="13165"/>
    <cellStyle name="Percent 2 2 3 5 3 2 2 2" xfId="25552"/>
    <cellStyle name="Percent 2 2 3 5 3 2 3" xfId="19432"/>
    <cellStyle name="Percent 2 2 3 5 3 3" xfId="9934"/>
    <cellStyle name="Percent 2 2 3 5 3 3 2" xfId="22337"/>
    <cellStyle name="Percent 2 2 3 5 3 4" xfId="16392"/>
    <cellStyle name="Percent 2 2 3 5 4" xfId="6192"/>
    <cellStyle name="Percent 2 2 3 5 4 2" xfId="12427"/>
    <cellStyle name="Percent 2 2 3 5 4 2 2" xfId="24814"/>
    <cellStyle name="Percent 2 2 3 5 4 3" xfId="18622"/>
    <cellStyle name="Percent 2 2 3 5 5" xfId="9116"/>
    <cellStyle name="Percent 2 2 3 5 5 2" xfId="21527"/>
    <cellStyle name="Percent 2 2 3 5 6" xfId="14145"/>
    <cellStyle name="Percent 2 2 3 5_LNG &amp; LPG rework" xfId="30906"/>
    <cellStyle name="Percent 2 2 3 6" xfId="505"/>
    <cellStyle name="Percent 2 2 3 6 2" xfId="3249"/>
    <cellStyle name="Percent 2 2 3 6 2 2" xfId="7008"/>
    <cellStyle name="Percent 2 2 3 6 2 2 2" xfId="13166"/>
    <cellStyle name="Percent 2 2 3 6 2 2 2 2" xfId="25553"/>
    <cellStyle name="Percent 2 2 3 6 2 2 3" xfId="19433"/>
    <cellStyle name="Percent 2 2 3 6 2 3" xfId="9935"/>
    <cellStyle name="Percent 2 2 3 6 2 3 2" xfId="22338"/>
    <cellStyle name="Percent 2 2 3 6 2 4" xfId="16393"/>
    <cellStyle name="Percent 2 2 3 6 3" xfId="6193"/>
    <cellStyle name="Percent 2 2 3 6 3 2" xfId="10901"/>
    <cellStyle name="Percent 2 2 3 6 3 2 2" xfId="23302"/>
    <cellStyle name="Percent 2 2 3 6 3 3" xfId="18623"/>
    <cellStyle name="Percent 2 2 3 6 4" xfId="9117"/>
    <cellStyle name="Percent 2 2 3 6 4 2" xfId="21528"/>
    <cellStyle name="Percent 2 2 3 6 5" xfId="14236"/>
    <cellStyle name="Percent 2 2 3 6_LNG &amp; LPG rework" xfId="30907"/>
    <cellStyle name="Percent 2 2 3 7" xfId="3250"/>
    <cellStyle name="Percent 2 2 3 7 2" xfId="6194"/>
    <cellStyle name="Percent 2 2 3 7 2 2" xfId="12428"/>
    <cellStyle name="Percent 2 2 3 7 2 2 2" xfId="24815"/>
    <cellStyle name="Percent 2 2 3 7 2 3" xfId="18624"/>
    <cellStyle name="Percent 2 2 3 7 3" xfId="9118"/>
    <cellStyle name="Percent 2 2 3 7 3 2" xfId="21529"/>
    <cellStyle name="Percent 2 2 3 7 4" xfId="16394"/>
    <cellStyle name="Percent 2 2 3 8" xfId="3233"/>
    <cellStyle name="Percent 2 2 3 8 2" xfId="6997"/>
    <cellStyle name="Percent 2 2 3 8 2 2" xfId="13155"/>
    <cellStyle name="Percent 2 2 3 8 2 2 2" xfId="25542"/>
    <cellStyle name="Percent 2 2 3 8 2 3" xfId="19422"/>
    <cellStyle name="Percent 2 2 3 8 3" xfId="9924"/>
    <cellStyle name="Percent 2 2 3 8 3 2" xfId="22327"/>
    <cellStyle name="Percent 2 2 3 8 4" xfId="16377"/>
    <cellStyle name="Percent 2 2 3 9" xfId="6177"/>
    <cellStyle name="Percent 2 2 3 9 2" xfId="12417"/>
    <cellStyle name="Percent 2 2 3 9 2 2" xfId="24804"/>
    <cellStyle name="Percent 2 2 3 9 3" xfId="18607"/>
    <cellStyle name="Percent 2 2 3_LNG &amp; LPG rework" xfId="30894"/>
    <cellStyle name="Percent 2 2 4" xfId="149"/>
    <cellStyle name="Percent 2 2 4 10" xfId="13902"/>
    <cellStyle name="Percent 2 2 4 11" xfId="13545"/>
    <cellStyle name="Percent 2 2 4 2" xfId="240"/>
    <cellStyle name="Percent 2 2 4 2 2" xfId="616"/>
    <cellStyle name="Percent 2 2 4 2 2 2" xfId="3253"/>
    <cellStyle name="Percent 2 2 4 2 2 2 2" xfId="7011"/>
    <cellStyle name="Percent 2 2 4 2 2 2 2 2" xfId="13169"/>
    <cellStyle name="Percent 2 2 4 2 2 2 2 2 2" xfId="25556"/>
    <cellStyle name="Percent 2 2 4 2 2 2 2 3" xfId="19436"/>
    <cellStyle name="Percent 2 2 4 2 2 2 3" xfId="9938"/>
    <cellStyle name="Percent 2 2 4 2 2 2 3 2" xfId="22341"/>
    <cellStyle name="Percent 2 2 4 2 2 2 4" xfId="16397"/>
    <cellStyle name="Percent 2 2 4 2 2 3" xfId="6197"/>
    <cellStyle name="Percent 2 2 4 2 2 3 2" xfId="10654"/>
    <cellStyle name="Percent 2 2 4 2 2 3 2 2" xfId="23055"/>
    <cellStyle name="Percent 2 2 4 2 2 3 3" xfId="18627"/>
    <cellStyle name="Percent 2 2 4 2 2 4" xfId="9121"/>
    <cellStyle name="Percent 2 2 4 2 2 4 2" xfId="21532"/>
    <cellStyle name="Percent 2 2 4 2 2 5" xfId="14346"/>
    <cellStyle name="Percent 2 2 4 2 2 6" xfId="13811"/>
    <cellStyle name="Percent 2 2 4 2 2_LNG &amp; LPG rework" xfId="30910"/>
    <cellStyle name="Percent 2 2 4 2 3" xfId="3254"/>
    <cellStyle name="Percent 2 2 4 2 3 2" xfId="6198"/>
    <cellStyle name="Percent 2 2 4 2 3 2 2" xfId="10450"/>
    <cellStyle name="Percent 2 2 4 2 3 2 2 2" xfId="22851"/>
    <cellStyle name="Percent 2 2 4 2 3 2 3" xfId="18628"/>
    <cellStyle name="Percent 2 2 4 2 3 3" xfId="10843"/>
    <cellStyle name="Percent 2 2 4 2 3 3 2" xfId="23244"/>
    <cellStyle name="Percent 2 2 4 2 3 4" xfId="9122"/>
    <cellStyle name="Percent 2 2 4 2 3 4 2" xfId="21533"/>
    <cellStyle name="Percent 2 2 4 2 3 5" xfId="16398"/>
    <cellStyle name="Percent 2 2 4 2 3_LNG &amp; LPG rework" xfId="30911"/>
    <cellStyle name="Percent 2 2 4 2 4" xfId="3255"/>
    <cellStyle name="Percent 2 2 4 2 4 2" xfId="6199"/>
    <cellStyle name="Percent 2 2 4 2 4 2 2" xfId="12431"/>
    <cellStyle name="Percent 2 2 4 2 4 2 2 2" xfId="24818"/>
    <cellStyle name="Percent 2 2 4 2 4 2 3" xfId="18629"/>
    <cellStyle name="Percent 2 2 4 2 4 3" xfId="9123"/>
    <cellStyle name="Percent 2 2 4 2 4 3 2" xfId="21534"/>
    <cellStyle name="Percent 2 2 4 2 4 4" xfId="16399"/>
    <cellStyle name="Percent 2 2 4 2 5" xfId="3252"/>
    <cellStyle name="Percent 2 2 4 2 5 2" xfId="7010"/>
    <cellStyle name="Percent 2 2 4 2 5 2 2" xfId="13168"/>
    <cellStyle name="Percent 2 2 4 2 5 2 2 2" xfId="25555"/>
    <cellStyle name="Percent 2 2 4 2 5 2 3" xfId="19435"/>
    <cellStyle name="Percent 2 2 4 2 5 3" xfId="9937"/>
    <cellStyle name="Percent 2 2 4 2 5 3 2" xfId="22340"/>
    <cellStyle name="Percent 2 2 4 2 5 4" xfId="16396"/>
    <cellStyle name="Percent 2 2 4 2 6" xfId="6196"/>
    <cellStyle name="Percent 2 2 4 2 6 2" xfId="12430"/>
    <cellStyle name="Percent 2 2 4 2 6 2 2" xfId="24817"/>
    <cellStyle name="Percent 2 2 4 2 6 3" xfId="18626"/>
    <cellStyle name="Percent 2 2 4 2 7" xfId="9120"/>
    <cellStyle name="Percent 2 2 4 2 7 2" xfId="21531"/>
    <cellStyle name="Percent 2 2 4 2 8" xfId="13991"/>
    <cellStyle name="Percent 2 2 4 2 9" xfId="13633"/>
    <cellStyle name="Percent 2 2 4 2_LNG &amp; LPG rework" xfId="30909"/>
    <cellStyle name="Percent 2 2 4 3" xfId="330"/>
    <cellStyle name="Percent 2 2 4 3 2" xfId="704"/>
    <cellStyle name="Percent 2 2 4 3 2 2" xfId="4090"/>
    <cellStyle name="Percent 2 2 4 3 2 2 2" xfId="7154"/>
    <cellStyle name="Percent 2 2 4 3 2 2 2 2" xfId="13312"/>
    <cellStyle name="Percent 2 2 4 3 2 2 2 2 2" xfId="25699"/>
    <cellStyle name="Percent 2 2 4 3 2 2 2 3" xfId="19579"/>
    <cellStyle name="Percent 2 2 4 3 2 2 3" xfId="10081"/>
    <cellStyle name="Percent 2 2 4 3 2 2 3 2" xfId="22484"/>
    <cellStyle name="Percent 2 2 4 3 2 2 4" xfId="16661"/>
    <cellStyle name="Percent 2 2 4 3 2 3" xfId="6465"/>
    <cellStyle name="Percent 2 2 4 3 2 3 2" xfId="12624"/>
    <cellStyle name="Percent 2 2 4 3 2 3 2 2" xfId="25011"/>
    <cellStyle name="Percent 2 2 4 3 2 3 3" xfId="18891"/>
    <cellStyle name="Percent 2 2 4 3 2 4" xfId="9393"/>
    <cellStyle name="Percent 2 2 4 3 2 4 2" xfId="21796"/>
    <cellStyle name="Percent 2 2 4 3 2 5" xfId="14434"/>
    <cellStyle name="Percent 2 2 4 3 3" xfId="3256"/>
    <cellStyle name="Percent 2 2 4 3 3 2" xfId="7012"/>
    <cellStyle name="Percent 2 2 4 3 3 2 2" xfId="13170"/>
    <cellStyle name="Percent 2 2 4 3 3 2 2 2" xfId="25557"/>
    <cellStyle name="Percent 2 2 4 3 3 2 3" xfId="19437"/>
    <cellStyle name="Percent 2 2 4 3 3 3" xfId="9939"/>
    <cellStyle name="Percent 2 2 4 3 3 3 2" xfId="22342"/>
    <cellStyle name="Percent 2 2 4 3 3 4" xfId="16400"/>
    <cellStyle name="Percent 2 2 4 3 4" xfId="6200"/>
    <cellStyle name="Percent 2 2 4 3 4 2" xfId="12432"/>
    <cellStyle name="Percent 2 2 4 3 4 2 2" xfId="24819"/>
    <cellStyle name="Percent 2 2 4 3 4 3" xfId="18630"/>
    <cellStyle name="Percent 2 2 4 3 5" xfId="9124"/>
    <cellStyle name="Percent 2 2 4 3 5 2" xfId="21535"/>
    <cellStyle name="Percent 2 2 4 3 6" xfId="14079"/>
    <cellStyle name="Percent 2 2 4 3 7" xfId="13723"/>
    <cellStyle name="Percent 2 2 4 3_LNG &amp; LPG rework" xfId="30912"/>
    <cellStyle name="Percent 2 2 4 4" xfId="418"/>
    <cellStyle name="Percent 2 2 4 4 2" xfId="792"/>
    <cellStyle name="Percent 2 2 4 4 2 2" xfId="4176"/>
    <cellStyle name="Percent 2 2 4 4 2 2 2" xfId="7236"/>
    <cellStyle name="Percent 2 2 4 4 2 2 2 2" xfId="13394"/>
    <cellStyle name="Percent 2 2 4 4 2 2 2 2 2" xfId="25781"/>
    <cellStyle name="Percent 2 2 4 4 2 2 2 3" xfId="19661"/>
    <cellStyle name="Percent 2 2 4 4 2 2 3" xfId="10163"/>
    <cellStyle name="Percent 2 2 4 4 2 2 3 2" xfId="22566"/>
    <cellStyle name="Percent 2 2 4 4 2 2 4" xfId="16747"/>
    <cellStyle name="Percent 2 2 4 4 2 3" xfId="6551"/>
    <cellStyle name="Percent 2 2 4 4 2 3 2" xfId="12710"/>
    <cellStyle name="Percent 2 2 4 4 2 3 2 2" xfId="25097"/>
    <cellStyle name="Percent 2 2 4 4 2 3 3" xfId="18977"/>
    <cellStyle name="Percent 2 2 4 4 2 4" xfId="9479"/>
    <cellStyle name="Percent 2 2 4 4 2 4 2" xfId="21882"/>
    <cellStyle name="Percent 2 2 4 4 2 5" xfId="14522"/>
    <cellStyle name="Percent 2 2 4 4 3" xfId="3257"/>
    <cellStyle name="Percent 2 2 4 4 3 2" xfId="7013"/>
    <cellStyle name="Percent 2 2 4 4 3 2 2" xfId="13171"/>
    <cellStyle name="Percent 2 2 4 4 3 2 2 2" xfId="25558"/>
    <cellStyle name="Percent 2 2 4 4 3 2 3" xfId="19438"/>
    <cellStyle name="Percent 2 2 4 4 3 3" xfId="9940"/>
    <cellStyle name="Percent 2 2 4 4 3 3 2" xfId="22343"/>
    <cellStyle name="Percent 2 2 4 4 3 4" xfId="16401"/>
    <cellStyle name="Percent 2 2 4 4 4" xfId="6201"/>
    <cellStyle name="Percent 2 2 4 4 4 2" xfId="12433"/>
    <cellStyle name="Percent 2 2 4 4 4 2 2" xfId="24820"/>
    <cellStyle name="Percent 2 2 4 4 4 3" xfId="18631"/>
    <cellStyle name="Percent 2 2 4 4 5" xfId="9125"/>
    <cellStyle name="Percent 2 2 4 4 5 2" xfId="21536"/>
    <cellStyle name="Percent 2 2 4 4 6" xfId="14167"/>
    <cellStyle name="Percent 2 2 4 4_LNG &amp; LPG rework" xfId="30913"/>
    <cellStyle name="Percent 2 2 4 5" xfId="527"/>
    <cellStyle name="Percent 2 2 4 5 2" xfId="3258"/>
    <cellStyle name="Percent 2 2 4 5 2 2" xfId="7014"/>
    <cellStyle name="Percent 2 2 4 5 2 2 2" xfId="13172"/>
    <cellStyle name="Percent 2 2 4 5 2 2 2 2" xfId="25559"/>
    <cellStyle name="Percent 2 2 4 5 2 2 3" xfId="19439"/>
    <cellStyle name="Percent 2 2 4 5 2 3" xfId="9941"/>
    <cellStyle name="Percent 2 2 4 5 2 3 2" xfId="22344"/>
    <cellStyle name="Percent 2 2 4 5 2 4" xfId="16402"/>
    <cellStyle name="Percent 2 2 4 5 3" xfId="6202"/>
    <cellStyle name="Percent 2 2 4 5 3 2" xfId="10923"/>
    <cellStyle name="Percent 2 2 4 5 3 2 2" xfId="23324"/>
    <cellStyle name="Percent 2 2 4 5 3 3" xfId="18632"/>
    <cellStyle name="Percent 2 2 4 5 4" xfId="9126"/>
    <cellStyle name="Percent 2 2 4 5 4 2" xfId="21537"/>
    <cellStyle name="Percent 2 2 4 5 5" xfId="14258"/>
    <cellStyle name="Percent 2 2 4 5_LNG &amp; LPG rework" xfId="30914"/>
    <cellStyle name="Percent 2 2 4 6" xfId="3259"/>
    <cellStyle name="Percent 2 2 4 6 2" xfId="6203"/>
    <cellStyle name="Percent 2 2 4 6 2 2" xfId="12434"/>
    <cellStyle name="Percent 2 2 4 6 2 2 2" xfId="24821"/>
    <cellStyle name="Percent 2 2 4 6 2 3" xfId="18633"/>
    <cellStyle name="Percent 2 2 4 6 3" xfId="9127"/>
    <cellStyle name="Percent 2 2 4 6 3 2" xfId="21538"/>
    <cellStyle name="Percent 2 2 4 6 4" xfId="16403"/>
    <cellStyle name="Percent 2 2 4 7" xfId="3251"/>
    <cellStyle name="Percent 2 2 4 7 2" xfId="7009"/>
    <cellStyle name="Percent 2 2 4 7 2 2" xfId="13167"/>
    <cellStyle name="Percent 2 2 4 7 2 2 2" xfId="25554"/>
    <cellStyle name="Percent 2 2 4 7 2 3" xfId="19434"/>
    <cellStyle name="Percent 2 2 4 7 3" xfId="9936"/>
    <cellStyle name="Percent 2 2 4 7 3 2" xfId="22339"/>
    <cellStyle name="Percent 2 2 4 7 4" xfId="16395"/>
    <cellStyle name="Percent 2 2 4 8" xfId="6195"/>
    <cellStyle name="Percent 2 2 4 8 2" xfId="12429"/>
    <cellStyle name="Percent 2 2 4 8 2 2" xfId="24816"/>
    <cellStyle name="Percent 2 2 4 8 3" xfId="18625"/>
    <cellStyle name="Percent 2 2 4 9" xfId="9119"/>
    <cellStyle name="Percent 2 2 4 9 2" xfId="21530"/>
    <cellStyle name="Percent 2 2 4_LNG &amp; LPG rework" xfId="30908"/>
    <cellStyle name="Percent 2 2 5" xfId="196"/>
    <cellStyle name="Percent 2 2 5 10" xfId="13589"/>
    <cellStyle name="Percent 2 2 5 2" xfId="572"/>
    <cellStyle name="Percent 2 2 5 2 2" xfId="3261"/>
    <cellStyle name="Percent 2 2 5 2 2 2" xfId="7016"/>
    <cellStyle name="Percent 2 2 5 2 2 2 2" xfId="13174"/>
    <cellStyle name="Percent 2 2 5 2 2 2 2 2" xfId="25561"/>
    <cellStyle name="Percent 2 2 5 2 2 2 3" xfId="19441"/>
    <cellStyle name="Percent 2 2 5 2 2 3" xfId="9943"/>
    <cellStyle name="Percent 2 2 5 2 2 3 2" xfId="22346"/>
    <cellStyle name="Percent 2 2 5 2 2 4" xfId="16405"/>
    <cellStyle name="Percent 2 2 5 2 3" xfId="6205"/>
    <cellStyle name="Percent 2 2 5 2 3 2" xfId="10655"/>
    <cellStyle name="Percent 2 2 5 2 3 2 2" xfId="23056"/>
    <cellStyle name="Percent 2 2 5 2 3 3" xfId="18635"/>
    <cellStyle name="Percent 2 2 5 2 4" xfId="9129"/>
    <cellStyle name="Percent 2 2 5 2 4 2" xfId="21540"/>
    <cellStyle name="Percent 2 2 5 2 5" xfId="14302"/>
    <cellStyle name="Percent 2 2 5 2 6" xfId="13767"/>
    <cellStyle name="Percent 2 2 5 2_LNG &amp; LPG rework" xfId="30916"/>
    <cellStyle name="Percent 2 2 5 3" xfId="3262"/>
    <cellStyle name="Percent 2 2 5 3 2" xfId="6206"/>
    <cellStyle name="Percent 2 2 5 3 2 2" xfId="10451"/>
    <cellStyle name="Percent 2 2 5 3 2 2 2" xfId="22852"/>
    <cellStyle name="Percent 2 2 5 3 2 3" xfId="18636"/>
    <cellStyle name="Percent 2 2 5 3 3" xfId="10844"/>
    <cellStyle name="Percent 2 2 5 3 3 2" xfId="23245"/>
    <cellStyle name="Percent 2 2 5 3 4" xfId="9130"/>
    <cellStyle name="Percent 2 2 5 3 4 2" xfId="21541"/>
    <cellStyle name="Percent 2 2 5 3 5" xfId="16406"/>
    <cellStyle name="Percent 2 2 5 3_LNG &amp; LPG rework" xfId="30917"/>
    <cellStyle name="Percent 2 2 5 4" xfId="3263"/>
    <cellStyle name="Percent 2 2 5 4 2" xfId="6207"/>
    <cellStyle name="Percent 2 2 5 4 2 2" xfId="12436"/>
    <cellStyle name="Percent 2 2 5 4 2 2 2" xfId="24823"/>
    <cellStyle name="Percent 2 2 5 4 2 3" xfId="18637"/>
    <cellStyle name="Percent 2 2 5 4 3" xfId="9131"/>
    <cellStyle name="Percent 2 2 5 4 3 2" xfId="21542"/>
    <cellStyle name="Percent 2 2 5 4 4" xfId="16407"/>
    <cellStyle name="Percent 2 2 5 5" xfId="3264"/>
    <cellStyle name="Percent 2 2 5 5 2" xfId="6208"/>
    <cellStyle name="Percent 2 2 5 5 2 2" xfId="12437"/>
    <cellStyle name="Percent 2 2 5 5 2 2 2" xfId="24824"/>
    <cellStyle name="Percent 2 2 5 5 2 3" xfId="18638"/>
    <cellStyle name="Percent 2 2 5 5 3" xfId="9132"/>
    <cellStyle name="Percent 2 2 5 5 3 2" xfId="21543"/>
    <cellStyle name="Percent 2 2 5 5 4" xfId="16408"/>
    <cellStyle name="Percent 2 2 5 6" xfId="3260"/>
    <cellStyle name="Percent 2 2 5 6 2" xfId="7015"/>
    <cellStyle name="Percent 2 2 5 6 2 2" xfId="13173"/>
    <cellStyle name="Percent 2 2 5 6 2 2 2" xfId="25560"/>
    <cellStyle name="Percent 2 2 5 6 2 3" xfId="19440"/>
    <cellStyle name="Percent 2 2 5 6 3" xfId="9942"/>
    <cellStyle name="Percent 2 2 5 6 3 2" xfId="22345"/>
    <cellStyle name="Percent 2 2 5 6 4" xfId="16404"/>
    <cellStyle name="Percent 2 2 5 7" xfId="6204"/>
    <cellStyle name="Percent 2 2 5 7 2" xfId="12435"/>
    <cellStyle name="Percent 2 2 5 7 2 2" xfId="24822"/>
    <cellStyle name="Percent 2 2 5 7 3" xfId="18634"/>
    <cellStyle name="Percent 2 2 5 8" xfId="9128"/>
    <cellStyle name="Percent 2 2 5 8 2" xfId="21539"/>
    <cellStyle name="Percent 2 2 5 9" xfId="13947"/>
    <cellStyle name="Percent 2 2 5_LNG &amp; LPG rework" xfId="30915"/>
    <cellStyle name="Percent 2 2 6" xfId="286"/>
    <cellStyle name="Percent 2 2 6 2" xfId="660"/>
    <cellStyle name="Percent 2 2 6 2 2" xfId="4053"/>
    <cellStyle name="Percent 2 2 6 2 2 2" xfId="6428"/>
    <cellStyle name="Percent 2 2 6 2 2 2 2" xfId="12587"/>
    <cellStyle name="Percent 2 2 6 2 2 2 2 2" xfId="24974"/>
    <cellStyle name="Percent 2 2 6 2 2 2 3" xfId="18854"/>
    <cellStyle name="Percent 2 2 6 2 2 3" xfId="9356"/>
    <cellStyle name="Percent 2 2 6 2 2 3 2" xfId="21759"/>
    <cellStyle name="Percent 2 2 6 2 2 4" xfId="16624"/>
    <cellStyle name="Percent 2 2 6 2 3" xfId="3487"/>
    <cellStyle name="Percent 2 2 6 2 3 2" xfId="28258"/>
    <cellStyle name="Percent 2 2 6 2 3 3" xfId="27582"/>
    <cellStyle name="Percent 2 2 6 2 4" xfId="14390"/>
    <cellStyle name="Percent 2 2 6 3" xfId="3937"/>
    <cellStyle name="Percent 2 2 6 3 2" xfId="27456"/>
    <cellStyle name="Percent 2 2 6 3 2 2" xfId="28614"/>
    <cellStyle name="Percent 2 2 6 3 3" xfId="27938"/>
    <cellStyle name="Percent 2 2 6 4" xfId="3265"/>
    <cellStyle name="Percent 2 2 6 4 2" xfId="7017"/>
    <cellStyle name="Percent 2 2 6 4 2 2" xfId="13175"/>
    <cellStyle name="Percent 2 2 6 4 2 2 2" xfId="25562"/>
    <cellStyle name="Percent 2 2 6 4 2 3" xfId="19442"/>
    <cellStyle name="Percent 2 2 6 4 3" xfId="9944"/>
    <cellStyle name="Percent 2 2 6 4 3 2" xfId="22347"/>
    <cellStyle name="Percent 2 2 6 4 4" xfId="16409"/>
    <cellStyle name="Percent 2 2 6 5" xfId="6209"/>
    <cellStyle name="Percent 2 2 6 5 2" xfId="12438"/>
    <cellStyle name="Percent 2 2 6 5 2 2" xfId="24825"/>
    <cellStyle name="Percent 2 2 6 5 3" xfId="18639"/>
    <cellStyle name="Percent 2 2 6 6" xfId="9133"/>
    <cellStyle name="Percent 2 2 6 6 2" xfId="21544"/>
    <cellStyle name="Percent 2 2 6 7" xfId="14035"/>
    <cellStyle name="Percent 2 2 6 8" xfId="13679"/>
    <cellStyle name="Percent 2 2 6 9" xfId="26000"/>
    <cellStyle name="Percent 2 2 6_LNG &amp; LPG rework" xfId="30918"/>
    <cellStyle name="Percent 2 2 7" xfId="374"/>
    <cellStyle name="Percent 2 2 7 2" xfId="748"/>
    <cellStyle name="Percent 2 2 7 2 2" xfId="4134"/>
    <cellStyle name="Percent 2 2 7 2 2 2" xfId="7198"/>
    <cellStyle name="Percent 2 2 7 2 2 2 2" xfId="13356"/>
    <cellStyle name="Percent 2 2 7 2 2 2 2 2" xfId="25743"/>
    <cellStyle name="Percent 2 2 7 2 2 2 3" xfId="19623"/>
    <cellStyle name="Percent 2 2 7 2 2 3" xfId="10125"/>
    <cellStyle name="Percent 2 2 7 2 2 3 2" xfId="22528"/>
    <cellStyle name="Percent 2 2 7 2 2 4" xfId="16705"/>
    <cellStyle name="Percent 2 2 7 2 3" xfId="6509"/>
    <cellStyle name="Percent 2 2 7 2 3 2" xfId="12668"/>
    <cellStyle name="Percent 2 2 7 2 3 2 2" xfId="25055"/>
    <cellStyle name="Percent 2 2 7 2 3 3" xfId="18935"/>
    <cellStyle name="Percent 2 2 7 2 4" xfId="9437"/>
    <cellStyle name="Percent 2 2 7 2 4 2" xfId="21840"/>
    <cellStyle name="Percent 2 2 7 2 5" xfId="14478"/>
    <cellStyle name="Percent 2 2 7 3" xfId="3266"/>
    <cellStyle name="Percent 2 2 7 3 2" xfId="7018"/>
    <cellStyle name="Percent 2 2 7 3 2 2" xfId="13176"/>
    <cellStyle name="Percent 2 2 7 3 2 2 2" xfId="25563"/>
    <cellStyle name="Percent 2 2 7 3 2 3" xfId="19443"/>
    <cellStyle name="Percent 2 2 7 3 3" xfId="9945"/>
    <cellStyle name="Percent 2 2 7 3 3 2" xfId="22348"/>
    <cellStyle name="Percent 2 2 7 3 4" xfId="16410"/>
    <cellStyle name="Percent 2 2 7 4" xfId="6210"/>
    <cellStyle name="Percent 2 2 7 4 2" xfId="12439"/>
    <cellStyle name="Percent 2 2 7 4 2 2" xfId="24826"/>
    <cellStyle name="Percent 2 2 7 4 3" xfId="18640"/>
    <cellStyle name="Percent 2 2 7 5" xfId="9134"/>
    <cellStyle name="Percent 2 2 7 5 2" xfId="21545"/>
    <cellStyle name="Percent 2 2 7 6" xfId="14123"/>
    <cellStyle name="Percent 2 2 7_LNG &amp; LPG rework" xfId="30919"/>
    <cellStyle name="Percent 2 2 8" xfId="483"/>
    <cellStyle name="Percent 2 2 8 2" xfId="3267"/>
    <cellStyle name="Percent 2 2 8 2 2" xfId="7019"/>
    <cellStyle name="Percent 2 2 8 2 2 2" xfId="13177"/>
    <cellStyle name="Percent 2 2 8 2 2 2 2" xfId="25564"/>
    <cellStyle name="Percent 2 2 8 2 2 3" xfId="19444"/>
    <cellStyle name="Percent 2 2 8 2 3" xfId="9946"/>
    <cellStyle name="Percent 2 2 8 2 3 2" xfId="22349"/>
    <cellStyle name="Percent 2 2 8 2 4" xfId="16411"/>
    <cellStyle name="Percent 2 2 8 3" xfId="6211"/>
    <cellStyle name="Percent 2 2 8 3 2" xfId="10716"/>
    <cellStyle name="Percent 2 2 8 3 2 2" xfId="23117"/>
    <cellStyle name="Percent 2 2 8 3 3" xfId="18641"/>
    <cellStyle name="Percent 2 2 8 4" xfId="9135"/>
    <cellStyle name="Percent 2 2 8 4 2" xfId="21546"/>
    <cellStyle name="Percent 2 2 8 5" xfId="14214"/>
    <cellStyle name="Percent 2 2 8_LNG &amp; LPG rework" xfId="30920"/>
    <cellStyle name="Percent 2 2 9" xfId="3268"/>
    <cellStyle name="Percent 2 2 9 2" xfId="6212"/>
    <cellStyle name="Percent 2 2 9 2 2" xfId="10483"/>
    <cellStyle name="Percent 2 2 9 2 2 2" xfId="22884"/>
    <cellStyle name="Percent 2 2 9 2 3" xfId="18642"/>
    <cellStyle name="Percent 2 2 9 3" xfId="10882"/>
    <cellStyle name="Percent 2 2 9 3 2" xfId="23283"/>
    <cellStyle name="Percent 2 2 9 4" xfId="9136"/>
    <cellStyle name="Percent 2 2 9 4 2" xfId="21547"/>
    <cellStyle name="Percent 2 2 9 5" xfId="16412"/>
    <cellStyle name="Percent 2 2 9_LNG &amp; LPG rework" xfId="30921"/>
    <cellStyle name="Percent 2 2_LNG &amp; LPG rework" xfId="30865"/>
    <cellStyle name="Percent 2 3" xfId="108"/>
    <cellStyle name="Percent 2 3 10" xfId="4004"/>
    <cellStyle name="Percent 2 3 10 2" xfId="6415"/>
    <cellStyle name="Percent 2 3 10 2 2" xfId="12575"/>
    <cellStyle name="Percent 2 3 10 2 2 2" xfId="24962"/>
    <cellStyle name="Percent 2 3 10 2 3" xfId="18842"/>
    <cellStyle name="Percent 2 3 10 3" xfId="9344"/>
    <cellStyle name="Percent 2 3 10 3 2" xfId="21747"/>
    <cellStyle name="Percent 2 3 10 4" xfId="16612"/>
    <cellStyle name="Percent 2 3 11" xfId="1058"/>
    <cellStyle name="Percent 2 3 11 2" xfId="6644"/>
    <cellStyle name="Percent 2 3 11 2 2" xfId="12803"/>
    <cellStyle name="Percent 2 3 11 2 2 2" xfId="25190"/>
    <cellStyle name="Percent 2 3 11 2 3" xfId="19070"/>
    <cellStyle name="Percent 2 3 11 3" xfId="9572"/>
    <cellStyle name="Percent 2 3 11 3 2" xfId="21975"/>
    <cellStyle name="Percent 2 3 11 4" xfId="14646"/>
    <cellStyle name="Percent 2 3 12" xfId="4438"/>
    <cellStyle name="Percent 2 3 12 2" xfId="11044"/>
    <cellStyle name="Percent 2 3 12 2 2" xfId="23432"/>
    <cellStyle name="Percent 2 3 12 3" xfId="16875"/>
    <cellStyle name="Percent 2 3 13" xfId="7363"/>
    <cellStyle name="Percent 2 3 13 2" xfId="19781"/>
    <cellStyle name="Percent 2 3 14" xfId="13861"/>
    <cellStyle name="Percent 2 3 15" xfId="13504"/>
    <cellStyle name="Percent 2 3 2" xfId="121"/>
    <cellStyle name="Percent 2 3 2 10" xfId="6213"/>
    <cellStyle name="Percent 2 3 2 10 2" xfId="12440"/>
    <cellStyle name="Percent 2 3 2 10 2 2" xfId="24827"/>
    <cellStyle name="Percent 2 3 2 10 3" xfId="18643"/>
    <cellStyle name="Percent 2 3 2 11" xfId="9137"/>
    <cellStyle name="Percent 2 3 2 11 2" xfId="21548"/>
    <cellStyle name="Percent 2 3 2 12" xfId="13874"/>
    <cellStyle name="Percent 2 3 2 13" xfId="13517"/>
    <cellStyle name="Percent 2 3 2 2" xfId="143"/>
    <cellStyle name="Percent 2 3 2 2 10" xfId="9138"/>
    <cellStyle name="Percent 2 3 2 2 10 2" xfId="21549"/>
    <cellStyle name="Percent 2 3 2 2 11" xfId="13896"/>
    <cellStyle name="Percent 2 3 2 2 12" xfId="13539"/>
    <cellStyle name="Percent 2 3 2 2 2" xfId="187"/>
    <cellStyle name="Percent 2 3 2 2 2 10" xfId="13940"/>
    <cellStyle name="Percent 2 3 2 2 2 11" xfId="13583"/>
    <cellStyle name="Percent 2 3 2 2 2 2" xfId="278"/>
    <cellStyle name="Percent 2 3 2 2 2 2 2" xfId="654"/>
    <cellStyle name="Percent 2 3 2 2 2 2 2 2" xfId="3273"/>
    <cellStyle name="Percent 2 3 2 2 2 2 2 2 2" xfId="7024"/>
    <cellStyle name="Percent 2 3 2 2 2 2 2 2 2 2" xfId="13182"/>
    <cellStyle name="Percent 2 3 2 2 2 2 2 2 2 2 2" xfId="25569"/>
    <cellStyle name="Percent 2 3 2 2 2 2 2 2 2 3" xfId="19449"/>
    <cellStyle name="Percent 2 3 2 2 2 2 2 2 3" xfId="9951"/>
    <cellStyle name="Percent 2 3 2 2 2 2 2 2 3 2" xfId="22354"/>
    <cellStyle name="Percent 2 3 2 2 2 2 2 2 4" xfId="16417"/>
    <cellStyle name="Percent 2 3 2 2 2 2 2 3" xfId="6217"/>
    <cellStyle name="Percent 2 3 2 2 2 2 2 3 2" xfId="10656"/>
    <cellStyle name="Percent 2 3 2 2 2 2 2 3 2 2" xfId="23057"/>
    <cellStyle name="Percent 2 3 2 2 2 2 2 3 3" xfId="18647"/>
    <cellStyle name="Percent 2 3 2 2 2 2 2 4" xfId="9141"/>
    <cellStyle name="Percent 2 3 2 2 2 2 2 4 2" xfId="21552"/>
    <cellStyle name="Percent 2 3 2 2 2 2 2 5" xfId="14384"/>
    <cellStyle name="Percent 2 3 2 2 2 2 2 6" xfId="13849"/>
    <cellStyle name="Percent 2 3 2 2 2 2 2_LNG &amp; LPG rework" xfId="30927"/>
    <cellStyle name="Percent 2 3 2 2 2 2 3" xfId="3274"/>
    <cellStyle name="Percent 2 3 2 2 2 2 3 2" xfId="6218"/>
    <cellStyle name="Percent 2 3 2 2 2 2 3 2 2" xfId="10452"/>
    <cellStyle name="Percent 2 3 2 2 2 2 3 2 2 2" xfId="22853"/>
    <cellStyle name="Percent 2 3 2 2 2 2 3 2 3" xfId="18648"/>
    <cellStyle name="Percent 2 3 2 2 2 2 3 3" xfId="10845"/>
    <cellStyle name="Percent 2 3 2 2 2 2 3 3 2" xfId="23246"/>
    <cellStyle name="Percent 2 3 2 2 2 2 3 4" xfId="9142"/>
    <cellStyle name="Percent 2 3 2 2 2 2 3 4 2" xfId="21553"/>
    <cellStyle name="Percent 2 3 2 2 2 2 3 5" xfId="16418"/>
    <cellStyle name="Percent 2 3 2 2 2 2 3_LNG &amp; LPG rework" xfId="30928"/>
    <cellStyle name="Percent 2 3 2 2 2 2 4" xfId="3275"/>
    <cellStyle name="Percent 2 3 2 2 2 2 4 2" xfId="6219"/>
    <cellStyle name="Percent 2 3 2 2 2 2 4 2 2" xfId="12444"/>
    <cellStyle name="Percent 2 3 2 2 2 2 4 2 2 2" xfId="24831"/>
    <cellStyle name="Percent 2 3 2 2 2 2 4 2 3" xfId="18649"/>
    <cellStyle name="Percent 2 3 2 2 2 2 4 3" xfId="9143"/>
    <cellStyle name="Percent 2 3 2 2 2 2 4 3 2" xfId="21554"/>
    <cellStyle name="Percent 2 3 2 2 2 2 4 4" xfId="16419"/>
    <cellStyle name="Percent 2 3 2 2 2 2 5" xfId="3272"/>
    <cellStyle name="Percent 2 3 2 2 2 2 5 2" xfId="7023"/>
    <cellStyle name="Percent 2 3 2 2 2 2 5 2 2" xfId="13181"/>
    <cellStyle name="Percent 2 3 2 2 2 2 5 2 2 2" xfId="25568"/>
    <cellStyle name="Percent 2 3 2 2 2 2 5 2 3" xfId="19448"/>
    <cellStyle name="Percent 2 3 2 2 2 2 5 3" xfId="9950"/>
    <cellStyle name="Percent 2 3 2 2 2 2 5 3 2" xfId="22353"/>
    <cellStyle name="Percent 2 3 2 2 2 2 5 4" xfId="16416"/>
    <cellStyle name="Percent 2 3 2 2 2 2 6" xfId="6216"/>
    <cellStyle name="Percent 2 3 2 2 2 2 6 2" xfId="12443"/>
    <cellStyle name="Percent 2 3 2 2 2 2 6 2 2" xfId="24830"/>
    <cellStyle name="Percent 2 3 2 2 2 2 6 3" xfId="18646"/>
    <cellStyle name="Percent 2 3 2 2 2 2 7" xfId="9140"/>
    <cellStyle name="Percent 2 3 2 2 2 2 7 2" xfId="21551"/>
    <cellStyle name="Percent 2 3 2 2 2 2 8" xfId="14029"/>
    <cellStyle name="Percent 2 3 2 2 2 2 9" xfId="13671"/>
    <cellStyle name="Percent 2 3 2 2 2 2_LNG &amp; LPG rework" xfId="30926"/>
    <cellStyle name="Percent 2 3 2 2 2 3" xfId="368"/>
    <cellStyle name="Percent 2 3 2 2 2 3 2" xfId="742"/>
    <cellStyle name="Percent 2 3 2 2 2 3 2 2" xfId="4128"/>
    <cellStyle name="Percent 2 3 2 2 2 3 2 2 2" xfId="7192"/>
    <cellStyle name="Percent 2 3 2 2 2 3 2 2 2 2" xfId="13350"/>
    <cellStyle name="Percent 2 3 2 2 2 3 2 2 2 2 2" xfId="25737"/>
    <cellStyle name="Percent 2 3 2 2 2 3 2 2 2 3" xfId="19617"/>
    <cellStyle name="Percent 2 3 2 2 2 3 2 2 3" xfId="10119"/>
    <cellStyle name="Percent 2 3 2 2 2 3 2 2 3 2" xfId="22522"/>
    <cellStyle name="Percent 2 3 2 2 2 3 2 2 4" xfId="16699"/>
    <cellStyle name="Percent 2 3 2 2 2 3 2 3" xfId="6503"/>
    <cellStyle name="Percent 2 3 2 2 2 3 2 3 2" xfId="12662"/>
    <cellStyle name="Percent 2 3 2 2 2 3 2 3 2 2" xfId="25049"/>
    <cellStyle name="Percent 2 3 2 2 2 3 2 3 3" xfId="18929"/>
    <cellStyle name="Percent 2 3 2 2 2 3 2 4" xfId="9431"/>
    <cellStyle name="Percent 2 3 2 2 2 3 2 4 2" xfId="21834"/>
    <cellStyle name="Percent 2 3 2 2 2 3 2 5" xfId="14472"/>
    <cellStyle name="Percent 2 3 2 2 2 3 3" xfId="3276"/>
    <cellStyle name="Percent 2 3 2 2 2 3 3 2" xfId="7025"/>
    <cellStyle name="Percent 2 3 2 2 2 3 3 2 2" xfId="13183"/>
    <cellStyle name="Percent 2 3 2 2 2 3 3 2 2 2" xfId="25570"/>
    <cellStyle name="Percent 2 3 2 2 2 3 3 2 3" xfId="19450"/>
    <cellStyle name="Percent 2 3 2 2 2 3 3 3" xfId="9952"/>
    <cellStyle name="Percent 2 3 2 2 2 3 3 3 2" xfId="22355"/>
    <cellStyle name="Percent 2 3 2 2 2 3 3 4" xfId="16420"/>
    <cellStyle name="Percent 2 3 2 2 2 3 4" xfId="6220"/>
    <cellStyle name="Percent 2 3 2 2 2 3 4 2" xfId="12445"/>
    <cellStyle name="Percent 2 3 2 2 2 3 4 2 2" xfId="24832"/>
    <cellStyle name="Percent 2 3 2 2 2 3 4 3" xfId="18650"/>
    <cellStyle name="Percent 2 3 2 2 2 3 5" xfId="9144"/>
    <cellStyle name="Percent 2 3 2 2 2 3 5 2" xfId="21555"/>
    <cellStyle name="Percent 2 3 2 2 2 3 6" xfId="14117"/>
    <cellStyle name="Percent 2 3 2 2 2 3 7" xfId="13761"/>
    <cellStyle name="Percent 2 3 2 2 2 3_LNG &amp; LPG rework" xfId="30929"/>
    <cellStyle name="Percent 2 3 2 2 2 4" xfId="456"/>
    <cellStyle name="Percent 2 3 2 2 2 4 2" xfId="830"/>
    <cellStyle name="Percent 2 3 2 2 2 4 2 2" xfId="4214"/>
    <cellStyle name="Percent 2 3 2 2 2 4 2 2 2" xfId="7274"/>
    <cellStyle name="Percent 2 3 2 2 2 4 2 2 2 2" xfId="13432"/>
    <cellStyle name="Percent 2 3 2 2 2 4 2 2 2 2 2" xfId="25819"/>
    <cellStyle name="Percent 2 3 2 2 2 4 2 2 2 3" xfId="19699"/>
    <cellStyle name="Percent 2 3 2 2 2 4 2 2 3" xfId="10201"/>
    <cellStyle name="Percent 2 3 2 2 2 4 2 2 3 2" xfId="22604"/>
    <cellStyle name="Percent 2 3 2 2 2 4 2 2 4" xfId="16785"/>
    <cellStyle name="Percent 2 3 2 2 2 4 2 3" xfId="6589"/>
    <cellStyle name="Percent 2 3 2 2 2 4 2 3 2" xfId="12748"/>
    <cellStyle name="Percent 2 3 2 2 2 4 2 3 2 2" xfId="25135"/>
    <cellStyle name="Percent 2 3 2 2 2 4 2 3 3" xfId="19015"/>
    <cellStyle name="Percent 2 3 2 2 2 4 2 4" xfId="9517"/>
    <cellStyle name="Percent 2 3 2 2 2 4 2 4 2" xfId="21920"/>
    <cellStyle name="Percent 2 3 2 2 2 4 2 5" xfId="14560"/>
    <cellStyle name="Percent 2 3 2 2 2 4 3" xfId="3277"/>
    <cellStyle name="Percent 2 3 2 2 2 4 3 2" xfId="7026"/>
    <cellStyle name="Percent 2 3 2 2 2 4 3 2 2" xfId="13184"/>
    <cellStyle name="Percent 2 3 2 2 2 4 3 2 2 2" xfId="25571"/>
    <cellStyle name="Percent 2 3 2 2 2 4 3 2 3" xfId="19451"/>
    <cellStyle name="Percent 2 3 2 2 2 4 3 3" xfId="9953"/>
    <cellStyle name="Percent 2 3 2 2 2 4 3 3 2" xfId="22356"/>
    <cellStyle name="Percent 2 3 2 2 2 4 3 4" xfId="16421"/>
    <cellStyle name="Percent 2 3 2 2 2 4 4" xfId="6221"/>
    <cellStyle name="Percent 2 3 2 2 2 4 4 2" xfId="12446"/>
    <cellStyle name="Percent 2 3 2 2 2 4 4 2 2" xfId="24833"/>
    <cellStyle name="Percent 2 3 2 2 2 4 4 3" xfId="18651"/>
    <cellStyle name="Percent 2 3 2 2 2 4 5" xfId="9145"/>
    <cellStyle name="Percent 2 3 2 2 2 4 5 2" xfId="21556"/>
    <cellStyle name="Percent 2 3 2 2 2 4 6" xfId="14205"/>
    <cellStyle name="Percent 2 3 2 2 2 4_LNG &amp; LPG rework" xfId="30930"/>
    <cellStyle name="Percent 2 3 2 2 2 5" xfId="565"/>
    <cellStyle name="Percent 2 3 2 2 2 5 2" xfId="3278"/>
    <cellStyle name="Percent 2 3 2 2 2 5 2 2" xfId="7027"/>
    <cellStyle name="Percent 2 3 2 2 2 5 2 2 2" xfId="13185"/>
    <cellStyle name="Percent 2 3 2 2 2 5 2 2 2 2" xfId="25572"/>
    <cellStyle name="Percent 2 3 2 2 2 5 2 2 3" xfId="19452"/>
    <cellStyle name="Percent 2 3 2 2 2 5 2 3" xfId="9954"/>
    <cellStyle name="Percent 2 3 2 2 2 5 2 3 2" xfId="22357"/>
    <cellStyle name="Percent 2 3 2 2 2 5 2 4" xfId="16422"/>
    <cellStyle name="Percent 2 3 2 2 2 5 3" xfId="6222"/>
    <cellStyle name="Percent 2 3 2 2 2 5 3 2" xfId="10961"/>
    <cellStyle name="Percent 2 3 2 2 2 5 3 2 2" xfId="23362"/>
    <cellStyle name="Percent 2 3 2 2 2 5 3 3" xfId="18652"/>
    <cellStyle name="Percent 2 3 2 2 2 5 4" xfId="9146"/>
    <cellStyle name="Percent 2 3 2 2 2 5 4 2" xfId="21557"/>
    <cellStyle name="Percent 2 3 2 2 2 5 5" xfId="14296"/>
    <cellStyle name="Percent 2 3 2 2 2 5_LNG &amp; LPG rework" xfId="30931"/>
    <cellStyle name="Percent 2 3 2 2 2 6" xfId="3279"/>
    <cellStyle name="Percent 2 3 2 2 2 6 2" xfId="6223"/>
    <cellStyle name="Percent 2 3 2 2 2 6 2 2" xfId="12447"/>
    <cellStyle name="Percent 2 3 2 2 2 6 2 2 2" xfId="24834"/>
    <cellStyle name="Percent 2 3 2 2 2 6 2 3" xfId="18653"/>
    <cellStyle name="Percent 2 3 2 2 2 6 3" xfId="9147"/>
    <cellStyle name="Percent 2 3 2 2 2 6 3 2" xfId="21558"/>
    <cellStyle name="Percent 2 3 2 2 2 6 4" xfId="16423"/>
    <cellStyle name="Percent 2 3 2 2 2 7" xfId="3271"/>
    <cellStyle name="Percent 2 3 2 2 2 7 2" xfId="7022"/>
    <cellStyle name="Percent 2 3 2 2 2 7 2 2" xfId="13180"/>
    <cellStyle name="Percent 2 3 2 2 2 7 2 2 2" xfId="25567"/>
    <cellStyle name="Percent 2 3 2 2 2 7 2 3" xfId="19447"/>
    <cellStyle name="Percent 2 3 2 2 2 7 3" xfId="9949"/>
    <cellStyle name="Percent 2 3 2 2 2 7 3 2" xfId="22352"/>
    <cellStyle name="Percent 2 3 2 2 2 7 4" xfId="16415"/>
    <cellStyle name="Percent 2 3 2 2 2 8" xfId="6215"/>
    <cellStyle name="Percent 2 3 2 2 2 8 2" xfId="12442"/>
    <cellStyle name="Percent 2 3 2 2 2 8 2 2" xfId="24829"/>
    <cellStyle name="Percent 2 3 2 2 2 8 3" xfId="18645"/>
    <cellStyle name="Percent 2 3 2 2 2 9" xfId="9139"/>
    <cellStyle name="Percent 2 3 2 2 2 9 2" xfId="21550"/>
    <cellStyle name="Percent 2 3 2 2 2_LNG &amp; LPG rework" xfId="30925"/>
    <cellStyle name="Percent 2 3 2 2 3" xfId="234"/>
    <cellStyle name="Percent 2 3 2 2 3 2" xfId="610"/>
    <cellStyle name="Percent 2 3 2 2 3 2 2" xfId="3281"/>
    <cellStyle name="Percent 2 3 2 2 3 2 2 2" xfId="7029"/>
    <cellStyle name="Percent 2 3 2 2 3 2 2 2 2" xfId="13187"/>
    <cellStyle name="Percent 2 3 2 2 3 2 2 2 2 2" xfId="25574"/>
    <cellStyle name="Percent 2 3 2 2 3 2 2 2 3" xfId="19454"/>
    <cellStyle name="Percent 2 3 2 2 3 2 2 3" xfId="9956"/>
    <cellStyle name="Percent 2 3 2 2 3 2 2 3 2" xfId="22359"/>
    <cellStyle name="Percent 2 3 2 2 3 2 2 4" xfId="16425"/>
    <cellStyle name="Percent 2 3 2 2 3 2 3" xfId="6225"/>
    <cellStyle name="Percent 2 3 2 2 3 2 3 2" xfId="10657"/>
    <cellStyle name="Percent 2 3 2 2 3 2 3 2 2" xfId="23058"/>
    <cellStyle name="Percent 2 3 2 2 3 2 3 3" xfId="18655"/>
    <cellStyle name="Percent 2 3 2 2 3 2 4" xfId="9149"/>
    <cellStyle name="Percent 2 3 2 2 3 2 4 2" xfId="21560"/>
    <cellStyle name="Percent 2 3 2 2 3 2 5" xfId="14340"/>
    <cellStyle name="Percent 2 3 2 2 3 2 6" xfId="13805"/>
    <cellStyle name="Percent 2 3 2 2 3 2_LNG &amp; LPG rework" xfId="30933"/>
    <cellStyle name="Percent 2 3 2 2 3 3" xfId="3282"/>
    <cellStyle name="Percent 2 3 2 2 3 3 2" xfId="6226"/>
    <cellStyle name="Percent 2 3 2 2 3 3 2 2" xfId="10453"/>
    <cellStyle name="Percent 2 3 2 2 3 3 2 2 2" xfId="22854"/>
    <cellStyle name="Percent 2 3 2 2 3 3 2 3" xfId="18656"/>
    <cellStyle name="Percent 2 3 2 2 3 3 3" xfId="10846"/>
    <cellStyle name="Percent 2 3 2 2 3 3 3 2" xfId="23247"/>
    <cellStyle name="Percent 2 3 2 2 3 3 4" xfId="9150"/>
    <cellStyle name="Percent 2 3 2 2 3 3 4 2" xfId="21561"/>
    <cellStyle name="Percent 2 3 2 2 3 3 5" xfId="16426"/>
    <cellStyle name="Percent 2 3 2 2 3 3_LNG &amp; LPG rework" xfId="30934"/>
    <cellStyle name="Percent 2 3 2 2 3 4" xfId="3283"/>
    <cellStyle name="Percent 2 3 2 2 3 4 2" xfId="6227"/>
    <cellStyle name="Percent 2 3 2 2 3 4 2 2" xfId="12449"/>
    <cellStyle name="Percent 2 3 2 2 3 4 2 2 2" xfId="24836"/>
    <cellStyle name="Percent 2 3 2 2 3 4 2 3" xfId="18657"/>
    <cellStyle name="Percent 2 3 2 2 3 4 3" xfId="9151"/>
    <cellStyle name="Percent 2 3 2 2 3 4 3 2" xfId="21562"/>
    <cellStyle name="Percent 2 3 2 2 3 4 4" xfId="16427"/>
    <cellStyle name="Percent 2 3 2 2 3 5" xfId="3280"/>
    <cellStyle name="Percent 2 3 2 2 3 5 2" xfId="7028"/>
    <cellStyle name="Percent 2 3 2 2 3 5 2 2" xfId="13186"/>
    <cellStyle name="Percent 2 3 2 2 3 5 2 2 2" xfId="25573"/>
    <cellStyle name="Percent 2 3 2 2 3 5 2 3" xfId="19453"/>
    <cellStyle name="Percent 2 3 2 2 3 5 3" xfId="9955"/>
    <cellStyle name="Percent 2 3 2 2 3 5 3 2" xfId="22358"/>
    <cellStyle name="Percent 2 3 2 2 3 5 4" xfId="16424"/>
    <cellStyle name="Percent 2 3 2 2 3 6" xfId="6224"/>
    <cellStyle name="Percent 2 3 2 2 3 6 2" xfId="12448"/>
    <cellStyle name="Percent 2 3 2 2 3 6 2 2" xfId="24835"/>
    <cellStyle name="Percent 2 3 2 2 3 6 3" xfId="18654"/>
    <cellStyle name="Percent 2 3 2 2 3 7" xfId="9148"/>
    <cellStyle name="Percent 2 3 2 2 3 7 2" xfId="21559"/>
    <cellStyle name="Percent 2 3 2 2 3 8" xfId="13985"/>
    <cellStyle name="Percent 2 3 2 2 3 9" xfId="13627"/>
    <cellStyle name="Percent 2 3 2 2 3_LNG &amp; LPG rework" xfId="30932"/>
    <cellStyle name="Percent 2 3 2 2 4" xfId="324"/>
    <cellStyle name="Percent 2 3 2 2 4 2" xfId="698"/>
    <cellStyle name="Percent 2 3 2 2 4 2 2" xfId="4084"/>
    <cellStyle name="Percent 2 3 2 2 4 2 2 2" xfId="7148"/>
    <cellStyle name="Percent 2 3 2 2 4 2 2 2 2" xfId="13306"/>
    <cellStyle name="Percent 2 3 2 2 4 2 2 2 2 2" xfId="25693"/>
    <cellStyle name="Percent 2 3 2 2 4 2 2 2 3" xfId="19573"/>
    <cellStyle name="Percent 2 3 2 2 4 2 2 3" xfId="10075"/>
    <cellStyle name="Percent 2 3 2 2 4 2 2 3 2" xfId="22478"/>
    <cellStyle name="Percent 2 3 2 2 4 2 2 4" xfId="16655"/>
    <cellStyle name="Percent 2 3 2 2 4 2 3" xfId="6459"/>
    <cellStyle name="Percent 2 3 2 2 4 2 3 2" xfId="12618"/>
    <cellStyle name="Percent 2 3 2 2 4 2 3 2 2" xfId="25005"/>
    <cellStyle name="Percent 2 3 2 2 4 2 3 3" xfId="18885"/>
    <cellStyle name="Percent 2 3 2 2 4 2 4" xfId="9387"/>
    <cellStyle name="Percent 2 3 2 2 4 2 4 2" xfId="21790"/>
    <cellStyle name="Percent 2 3 2 2 4 2 5" xfId="14428"/>
    <cellStyle name="Percent 2 3 2 2 4 3" xfId="3284"/>
    <cellStyle name="Percent 2 3 2 2 4 3 2" xfId="7030"/>
    <cellStyle name="Percent 2 3 2 2 4 3 2 2" xfId="13188"/>
    <cellStyle name="Percent 2 3 2 2 4 3 2 2 2" xfId="25575"/>
    <cellStyle name="Percent 2 3 2 2 4 3 2 3" xfId="19455"/>
    <cellStyle name="Percent 2 3 2 2 4 3 3" xfId="9957"/>
    <cellStyle name="Percent 2 3 2 2 4 3 3 2" xfId="22360"/>
    <cellStyle name="Percent 2 3 2 2 4 3 4" xfId="16428"/>
    <cellStyle name="Percent 2 3 2 2 4 4" xfId="6228"/>
    <cellStyle name="Percent 2 3 2 2 4 4 2" xfId="12450"/>
    <cellStyle name="Percent 2 3 2 2 4 4 2 2" xfId="24837"/>
    <cellStyle name="Percent 2 3 2 2 4 4 3" xfId="18658"/>
    <cellStyle name="Percent 2 3 2 2 4 5" xfId="9152"/>
    <cellStyle name="Percent 2 3 2 2 4 5 2" xfId="21563"/>
    <cellStyle name="Percent 2 3 2 2 4 6" xfId="14073"/>
    <cellStyle name="Percent 2 3 2 2 4 7" xfId="13717"/>
    <cellStyle name="Percent 2 3 2 2 4_LNG &amp; LPG rework" xfId="30935"/>
    <cellStyle name="Percent 2 3 2 2 5" xfId="412"/>
    <cellStyle name="Percent 2 3 2 2 5 2" xfId="786"/>
    <cellStyle name="Percent 2 3 2 2 5 2 2" xfId="4170"/>
    <cellStyle name="Percent 2 3 2 2 5 2 2 2" xfId="7230"/>
    <cellStyle name="Percent 2 3 2 2 5 2 2 2 2" xfId="13388"/>
    <cellStyle name="Percent 2 3 2 2 5 2 2 2 2 2" xfId="25775"/>
    <cellStyle name="Percent 2 3 2 2 5 2 2 2 3" xfId="19655"/>
    <cellStyle name="Percent 2 3 2 2 5 2 2 3" xfId="10157"/>
    <cellStyle name="Percent 2 3 2 2 5 2 2 3 2" xfId="22560"/>
    <cellStyle name="Percent 2 3 2 2 5 2 2 4" xfId="16741"/>
    <cellStyle name="Percent 2 3 2 2 5 2 3" xfId="6545"/>
    <cellStyle name="Percent 2 3 2 2 5 2 3 2" xfId="12704"/>
    <cellStyle name="Percent 2 3 2 2 5 2 3 2 2" xfId="25091"/>
    <cellStyle name="Percent 2 3 2 2 5 2 3 3" xfId="18971"/>
    <cellStyle name="Percent 2 3 2 2 5 2 4" xfId="9473"/>
    <cellStyle name="Percent 2 3 2 2 5 2 4 2" xfId="21876"/>
    <cellStyle name="Percent 2 3 2 2 5 2 5" xfId="14516"/>
    <cellStyle name="Percent 2 3 2 2 5 3" xfId="3285"/>
    <cellStyle name="Percent 2 3 2 2 5 3 2" xfId="7031"/>
    <cellStyle name="Percent 2 3 2 2 5 3 2 2" xfId="13189"/>
    <cellStyle name="Percent 2 3 2 2 5 3 2 2 2" xfId="25576"/>
    <cellStyle name="Percent 2 3 2 2 5 3 2 3" xfId="19456"/>
    <cellStyle name="Percent 2 3 2 2 5 3 3" xfId="9958"/>
    <cellStyle name="Percent 2 3 2 2 5 3 3 2" xfId="22361"/>
    <cellStyle name="Percent 2 3 2 2 5 3 4" xfId="16429"/>
    <cellStyle name="Percent 2 3 2 2 5 4" xfId="6229"/>
    <cellStyle name="Percent 2 3 2 2 5 4 2" xfId="12451"/>
    <cellStyle name="Percent 2 3 2 2 5 4 2 2" xfId="24838"/>
    <cellStyle name="Percent 2 3 2 2 5 4 3" xfId="18659"/>
    <cellStyle name="Percent 2 3 2 2 5 5" xfId="9153"/>
    <cellStyle name="Percent 2 3 2 2 5 5 2" xfId="21564"/>
    <cellStyle name="Percent 2 3 2 2 5 6" xfId="14161"/>
    <cellStyle name="Percent 2 3 2 2 5_LNG &amp; LPG rework" xfId="30936"/>
    <cellStyle name="Percent 2 3 2 2 6" xfId="521"/>
    <cellStyle name="Percent 2 3 2 2 6 2" xfId="3286"/>
    <cellStyle name="Percent 2 3 2 2 6 2 2" xfId="7032"/>
    <cellStyle name="Percent 2 3 2 2 6 2 2 2" xfId="13190"/>
    <cellStyle name="Percent 2 3 2 2 6 2 2 2 2" xfId="25577"/>
    <cellStyle name="Percent 2 3 2 2 6 2 2 3" xfId="19457"/>
    <cellStyle name="Percent 2 3 2 2 6 2 3" xfId="9959"/>
    <cellStyle name="Percent 2 3 2 2 6 2 3 2" xfId="22362"/>
    <cellStyle name="Percent 2 3 2 2 6 2 4" xfId="16430"/>
    <cellStyle name="Percent 2 3 2 2 6 3" xfId="6230"/>
    <cellStyle name="Percent 2 3 2 2 6 3 2" xfId="10917"/>
    <cellStyle name="Percent 2 3 2 2 6 3 2 2" xfId="23318"/>
    <cellStyle name="Percent 2 3 2 2 6 3 3" xfId="18660"/>
    <cellStyle name="Percent 2 3 2 2 6 4" xfId="9154"/>
    <cellStyle name="Percent 2 3 2 2 6 4 2" xfId="21565"/>
    <cellStyle name="Percent 2 3 2 2 6 5" xfId="14252"/>
    <cellStyle name="Percent 2 3 2 2 6_LNG &amp; LPG rework" xfId="30937"/>
    <cellStyle name="Percent 2 3 2 2 7" xfId="3287"/>
    <cellStyle name="Percent 2 3 2 2 7 2" xfId="6231"/>
    <cellStyle name="Percent 2 3 2 2 7 2 2" xfId="12452"/>
    <cellStyle name="Percent 2 3 2 2 7 2 2 2" xfId="24839"/>
    <cellStyle name="Percent 2 3 2 2 7 2 3" xfId="18661"/>
    <cellStyle name="Percent 2 3 2 2 7 3" xfId="9155"/>
    <cellStyle name="Percent 2 3 2 2 7 3 2" xfId="21566"/>
    <cellStyle name="Percent 2 3 2 2 7 4" xfId="16431"/>
    <cellStyle name="Percent 2 3 2 2 8" xfId="3270"/>
    <cellStyle name="Percent 2 3 2 2 8 2" xfId="7021"/>
    <cellStyle name="Percent 2 3 2 2 8 2 2" xfId="13179"/>
    <cellStyle name="Percent 2 3 2 2 8 2 2 2" xfId="25566"/>
    <cellStyle name="Percent 2 3 2 2 8 2 3" xfId="19446"/>
    <cellStyle name="Percent 2 3 2 2 8 3" xfId="9948"/>
    <cellStyle name="Percent 2 3 2 2 8 3 2" xfId="22351"/>
    <cellStyle name="Percent 2 3 2 2 8 4" xfId="16414"/>
    <cellStyle name="Percent 2 3 2 2 9" xfId="6214"/>
    <cellStyle name="Percent 2 3 2 2 9 2" xfId="12441"/>
    <cellStyle name="Percent 2 3 2 2 9 2 2" xfId="24828"/>
    <cellStyle name="Percent 2 3 2 2 9 3" xfId="18644"/>
    <cellStyle name="Percent 2 3 2 2_LNG &amp; LPG rework" xfId="30924"/>
    <cellStyle name="Percent 2 3 2 3" xfId="165"/>
    <cellStyle name="Percent 2 3 2 3 10" xfId="13918"/>
    <cellStyle name="Percent 2 3 2 3 11" xfId="13561"/>
    <cellStyle name="Percent 2 3 2 3 2" xfId="256"/>
    <cellStyle name="Percent 2 3 2 3 2 2" xfId="632"/>
    <cellStyle name="Percent 2 3 2 3 2 2 2" xfId="3290"/>
    <cellStyle name="Percent 2 3 2 3 2 2 2 2" xfId="7035"/>
    <cellStyle name="Percent 2 3 2 3 2 2 2 2 2" xfId="13193"/>
    <cellStyle name="Percent 2 3 2 3 2 2 2 2 2 2" xfId="25580"/>
    <cellStyle name="Percent 2 3 2 3 2 2 2 2 3" xfId="19460"/>
    <cellStyle name="Percent 2 3 2 3 2 2 2 3" xfId="9962"/>
    <cellStyle name="Percent 2 3 2 3 2 2 2 3 2" xfId="22365"/>
    <cellStyle name="Percent 2 3 2 3 2 2 2 4" xfId="16434"/>
    <cellStyle name="Percent 2 3 2 3 2 2 3" xfId="6234"/>
    <cellStyle name="Percent 2 3 2 3 2 2 3 2" xfId="10658"/>
    <cellStyle name="Percent 2 3 2 3 2 2 3 2 2" xfId="23059"/>
    <cellStyle name="Percent 2 3 2 3 2 2 3 3" xfId="18664"/>
    <cellStyle name="Percent 2 3 2 3 2 2 4" xfId="9158"/>
    <cellStyle name="Percent 2 3 2 3 2 2 4 2" xfId="21569"/>
    <cellStyle name="Percent 2 3 2 3 2 2 5" xfId="14362"/>
    <cellStyle name="Percent 2 3 2 3 2 2 6" xfId="13827"/>
    <cellStyle name="Percent 2 3 2 3 2 2_LNG &amp; LPG rework" xfId="30940"/>
    <cellStyle name="Percent 2 3 2 3 2 3" xfId="3291"/>
    <cellStyle name="Percent 2 3 2 3 2 3 2" xfId="6235"/>
    <cellStyle name="Percent 2 3 2 3 2 3 2 2" xfId="10454"/>
    <cellStyle name="Percent 2 3 2 3 2 3 2 2 2" xfId="22855"/>
    <cellStyle name="Percent 2 3 2 3 2 3 2 3" xfId="18665"/>
    <cellStyle name="Percent 2 3 2 3 2 3 3" xfId="10847"/>
    <cellStyle name="Percent 2 3 2 3 2 3 3 2" xfId="23248"/>
    <cellStyle name="Percent 2 3 2 3 2 3 4" xfId="9159"/>
    <cellStyle name="Percent 2 3 2 3 2 3 4 2" xfId="21570"/>
    <cellStyle name="Percent 2 3 2 3 2 3 5" xfId="16435"/>
    <cellStyle name="Percent 2 3 2 3 2 3_LNG &amp; LPG rework" xfId="30941"/>
    <cellStyle name="Percent 2 3 2 3 2 4" xfId="3292"/>
    <cellStyle name="Percent 2 3 2 3 2 4 2" xfId="6236"/>
    <cellStyle name="Percent 2 3 2 3 2 4 2 2" xfId="12455"/>
    <cellStyle name="Percent 2 3 2 3 2 4 2 2 2" xfId="24842"/>
    <cellStyle name="Percent 2 3 2 3 2 4 2 3" xfId="18666"/>
    <cellStyle name="Percent 2 3 2 3 2 4 3" xfId="9160"/>
    <cellStyle name="Percent 2 3 2 3 2 4 3 2" xfId="21571"/>
    <cellStyle name="Percent 2 3 2 3 2 4 4" xfId="16436"/>
    <cellStyle name="Percent 2 3 2 3 2 5" xfId="3289"/>
    <cellStyle name="Percent 2 3 2 3 2 5 2" xfId="7034"/>
    <cellStyle name="Percent 2 3 2 3 2 5 2 2" xfId="13192"/>
    <cellStyle name="Percent 2 3 2 3 2 5 2 2 2" xfId="25579"/>
    <cellStyle name="Percent 2 3 2 3 2 5 2 3" xfId="19459"/>
    <cellStyle name="Percent 2 3 2 3 2 5 3" xfId="9961"/>
    <cellStyle name="Percent 2 3 2 3 2 5 3 2" xfId="22364"/>
    <cellStyle name="Percent 2 3 2 3 2 5 4" xfId="16433"/>
    <cellStyle name="Percent 2 3 2 3 2 6" xfId="6233"/>
    <cellStyle name="Percent 2 3 2 3 2 6 2" xfId="12454"/>
    <cellStyle name="Percent 2 3 2 3 2 6 2 2" xfId="24841"/>
    <cellStyle name="Percent 2 3 2 3 2 6 3" xfId="18663"/>
    <cellStyle name="Percent 2 3 2 3 2 7" xfId="9157"/>
    <cellStyle name="Percent 2 3 2 3 2 7 2" xfId="21568"/>
    <cellStyle name="Percent 2 3 2 3 2 8" xfId="14007"/>
    <cellStyle name="Percent 2 3 2 3 2 9" xfId="13649"/>
    <cellStyle name="Percent 2 3 2 3 2_LNG &amp; LPG rework" xfId="30939"/>
    <cellStyle name="Percent 2 3 2 3 3" xfId="346"/>
    <cellStyle name="Percent 2 3 2 3 3 2" xfId="720"/>
    <cellStyle name="Percent 2 3 2 3 3 2 2" xfId="4106"/>
    <cellStyle name="Percent 2 3 2 3 3 2 2 2" xfId="7170"/>
    <cellStyle name="Percent 2 3 2 3 3 2 2 2 2" xfId="13328"/>
    <cellStyle name="Percent 2 3 2 3 3 2 2 2 2 2" xfId="25715"/>
    <cellStyle name="Percent 2 3 2 3 3 2 2 2 3" xfId="19595"/>
    <cellStyle name="Percent 2 3 2 3 3 2 2 3" xfId="10097"/>
    <cellStyle name="Percent 2 3 2 3 3 2 2 3 2" xfId="22500"/>
    <cellStyle name="Percent 2 3 2 3 3 2 2 4" xfId="16677"/>
    <cellStyle name="Percent 2 3 2 3 3 2 3" xfId="6481"/>
    <cellStyle name="Percent 2 3 2 3 3 2 3 2" xfId="12640"/>
    <cellStyle name="Percent 2 3 2 3 3 2 3 2 2" xfId="25027"/>
    <cellStyle name="Percent 2 3 2 3 3 2 3 3" xfId="18907"/>
    <cellStyle name="Percent 2 3 2 3 3 2 4" xfId="9409"/>
    <cellStyle name="Percent 2 3 2 3 3 2 4 2" xfId="21812"/>
    <cellStyle name="Percent 2 3 2 3 3 2 5" xfId="14450"/>
    <cellStyle name="Percent 2 3 2 3 3 3" xfId="3293"/>
    <cellStyle name="Percent 2 3 2 3 3 3 2" xfId="7036"/>
    <cellStyle name="Percent 2 3 2 3 3 3 2 2" xfId="13194"/>
    <cellStyle name="Percent 2 3 2 3 3 3 2 2 2" xfId="25581"/>
    <cellStyle name="Percent 2 3 2 3 3 3 2 3" xfId="19461"/>
    <cellStyle name="Percent 2 3 2 3 3 3 3" xfId="9963"/>
    <cellStyle name="Percent 2 3 2 3 3 3 3 2" xfId="22366"/>
    <cellStyle name="Percent 2 3 2 3 3 3 4" xfId="16437"/>
    <cellStyle name="Percent 2 3 2 3 3 4" xfId="6237"/>
    <cellStyle name="Percent 2 3 2 3 3 4 2" xfId="12456"/>
    <cellStyle name="Percent 2 3 2 3 3 4 2 2" xfId="24843"/>
    <cellStyle name="Percent 2 3 2 3 3 4 3" xfId="18667"/>
    <cellStyle name="Percent 2 3 2 3 3 5" xfId="9161"/>
    <cellStyle name="Percent 2 3 2 3 3 5 2" xfId="21572"/>
    <cellStyle name="Percent 2 3 2 3 3 6" xfId="14095"/>
    <cellStyle name="Percent 2 3 2 3 3 7" xfId="13739"/>
    <cellStyle name="Percent 2 3 2 3 3_LNG &amp; LPG rework" xfId="30942"/>
    <cellStyle name="Percent 2 3 2 3 4" xfId="434"/>
    <cellStyle name="Percent 2 3 2 3 4 2" xfId="808"/>
    <cellStyle name="Percent 2 3 2 3 4 2 2" xfId="4192"/>
    <cellStyle name="Percent 2 3 2 3 4 2 2 2" xfId="7252"/>
    <cellStyle name="Percent 2 3 2 3 4 2 2 2 2" xfId="13410"/>
    <cellStyle name="Percent 2 3 2 3 4 2 2 2 2 2" xfId="25797"/>
    <cellStyle name="Percent 2 3 2 3 4 2 2 2 3" xfId="19677"/>
    <cellStyle name="Percent 2 3 2 3 4 2 2 3" xfId="10179"/>
    <cellStyle name="Percent 2 3 2 3 4 2 2 3 2" xfId="22582"/>
    <cellStyle name="Percent 2 3 2 3 4 2 2 4" xfId="16763"/>
    <cellStyle name="Percent 2 3 2 3 4 2 3" xfId="6567"/>
    <cellStyle name="Percent 2 3 2 3 4 2 3 2" xfId="12726"/>
    <cellStyle name="Percent 2 3 2 3 4 2 3 2 2" xfId="25113"/>
    <cellStyle name="Percent 2 3 2 3 4 2 3 3" xfId="18993"/>
    <cellStyle name="Percent 2 3 2 3 4 2 4" xfId="9495"/>
    <cellStyle name="Percent 2 3 2 3 4 2 4 2" xfId="21898"/>
    <cellStyle name="Percent 2 3 2 3 4 2 5" xfId="14538"/>
    <cellStyle name="Percent 2 3 2 3 4 3" xfId="3294"/>
    <cellStyle name="Percent 2 3 2 3 4 3 2" xfId="7037"/>
    <cellStyle name="Percent 2 3 2 3 4 3 2 2" xfId="13195"/>
    <cellStyle name="Percent 2 3 2 3 4 3 2 2 2" xfId="25582"/>
    <cellStyle name="Percent 2 3 2 3 4 3 2 3" xfId="19462"/>
    <cellStyle name="Percent 2 3 2 3 4 3 3" xfId="9964"/>
    <cellStyle name="Percent 2 3 2 3 4 3 3 2" xfId="22367"/>
    <cellStyle name="Percent 2 3 2 3 4 3 4" xfId="16438"/>
    <cellStyle name="Percent 2 3 2 3 4 4" xfId="6238"/>
    <cellStyle name="Percent 2 3 2 3 4 4 2" xfId="12457"/>
    <cellStyle name="Percent 2 3 2 3 4 4 2 2" xfId="24844"/>
    <cellStyle name="Percent 2 3 2 3 4 4 3" xfId="18668"/>
    <cellStyle name="Percent 2 3 2 3 4 5" xfId="9162"/>
    <cellStyle name="Percent 2 3 2 3 4 5 2" xfId="21573"/>
    <cellStyle name="Percent 2 3 2 3 4 6" xfId="14183"/>
    <cellStyle name="Percent 2 3 2 3 4_LNG &amp; LPG rework" xfId="30943"/>
    <cellStyle name="Percent 2 3 2 3 5" xfId="543"/>
    <cellStyle name="Percent 2 3 2 3 5 2" xfId="3295"/>
    <cellStyle name="Percent 2 3 2 3 5 2 2" xfId="7038"/>
    <cellStyle name="Percent 2 3 2 3 5 2 2 2" xfId="13196"/>
    <cellStyle name="Percent 2 3 2 3 5 2 2 2 2" xfId="25583"/>
    <cellStyle name="Percent 2 3 2 3 5 2 2 3" xfId="19463"/>
    <cellStyle name="Percent 2 3 2 3 5 2 3" xfId="9965"/>
    <cellStyle name="Percent 2 3 2 3 5 2 3 2" xfId="22368"/>
    <cellStyle name="Percent 2 3 2 3 5 2 4" xfId="16439"/>
    <cellStyle name="Percent 2 3 2 3 5 3" xfId="6239"/>
    <cellStyle name="Percent 2 3 2 3 5 3 2" xfId="10939"/>
    <cellStyle name="Percent 2 3 2 3 5 3 2 2" xfId="23340"/>
    <cellStyle name="Percent 2 3 2 3 5 3 3" xfId="18669"/>
    <cellStyle name="Percent 2 3 2 3 5 4" xfId="9163"/>
    <cellStyle name="Percent 2 3 2 3 5 4 2" xfId="21574"/>
    <cellStyle name="Percent 2 3 2 3 5 5" xfId="14274"/>
    <cellStyle name="Percent 2 3 2 3 5_LNG &amp; LPG rework" xfId="30944"/>
    <cellStyle name="Percent 2 3 2 3 6" xfId="3296"/>
    <cellStyle name="Percent 2 3 2 3 6 2" xfId="6240"/>
    <cellStyle name="Percent 2 3 2 3 6 2 2" xfId="12458"/>
    <cellStyle name="Percent 2 3 2 3 6 2 2 2" xfId="24845"/>
    <cellStyle name="Percent 2 3 2 3 6 2 3" xfId="18670"/>
    <cellStyle name="Percent 2 3 2 3 6 3" xfId="9164"/>
    <cellStyle name="Percent 2 3 2 3 6 3 2" xfId="21575"/>
    <cellStyle name="Percent 2 3 2 3 6 4" xfId="16440"/>
    <cellStyle name="Percent 2 3 2 3 7" xfId="3288"/>
    <cellStyle name="Percent 2 3 2 3 7 2" xfId="7033"/>
    <cellStyle name="Percent 2 3 2 3 7 2 2" xfId="13191"/>
    <cellStyle name="Percent 2 3 2 3 7 2 2 2" xfId="25578"/>
    <cellStyle name="Percent 2 3 2 3 7 2 3" xfId="19458"/>
    <cellStyle name="Percent 2 3 2 3 7 3" xfId="9960"/>
    <cellStyle name="Percent 2 3 2 3 7 3 2" xfId="22363"/>
    <cellStyle name="Percent 2 3 2 3 7 4" xfId="16432"/>
    <cellStyle name="Percent 2 3 2 3 8" xfId="6232"/>
    <cellStyle name="Percent 2 3 2 3 8 2" xfId="12453"/>
    <cellStyle name="Percent 2 3 2 3 8 2 2" xfId="24840"/>
    <cellStyle name="Percent 2 3 2 3 8 3" xfId="18662"/>
    <cellStyle name="Percent 2 3 2 3 9" xfId="9156"/>
    <cellStyle name="Percent 2 3 2 3 9 2" xfId="21567"/>
    <cellStyle name="Percent 2 3 2 3_LNG &amp; LPG rework" xfId="30938"/>
    <cellStyle name="Percent 2 3 2 4" xfId="212"/>
    <cellStyle name="Percent 2 3 2 4 2" xfId="588"/>
    <cellStyle name="Percent 2 3 2 4 2 2" xfId="3298"/>
    <cellStyle name="Percent 2 3 2 4 2 2 2" xfId="7040"/>
    <cellStyle name="Percent 2 3 2 4 2 2 2 2" xfId="13198"/>
    <cellStyle name="Percent 2 3 2 4 2 2 2 2 2" xfId="25585"/>
    <cellStyle name="Percent 2 3 2 4 2 2 2 3" xfId="19465"/>
    <cellStyle name="Percent 2 3 2 4 2 2 3" xfId="9967"/>
    <cellStyle name="Percent 2 3 2 4 2 2 3 2" xfId="22370"/>
    <cellStyle name="Percent 2 3 2 4 2 2 4" xfId="16442"/>
    <cellStyle name="Percent 2 3 2 4 2 3" xfId="6242"/>
    <cellStyle name="Percent 2 3 2 4 2 3 2" xfId="10659"/>
    <cellStyle name="Percent 2 3 2 4 2 3 2 2" xfId="23060"/>
    <cellStyle name="Percent 2 3 2 4 2 3 3" xfId="18672"/>
    <cellStyle name="Percent 2 3 2 4 2 4" xfId="9166"/>
    <cellStyle name="Percent 2 3 2 4 2 4 2" xfId="21577"/>
    <cellStyle name="Percent 2 3 2 4 2 5" xfId="14318"/>
    <cellStyle name="Percent 2 3 2 4 2 6" xfId="13783"/>
    <cellStyle name="Percent 2 3 2 4 2_LNG &amp; LPG rework" xfId="30946"/>
    <cellStyle name="Percent 2 3 2 4 3" xfId="3299"/>
    <cellStyle name="Percent 2 3 2 4 3 2" xfId="6243"/>
    <cellStyle name="Percent 2 3 2 4 3 2 2" xfId="10455"/>
    <cellStyle name="Percent 2 3 2 4 3 2 2 2" xfId="22856"/>
    <cellStyle name="Percent 2 3 2 4 3 2 3" xfId="18673"/>
    <cellStyle name="Percent 2 3 2 4 3 3" xfId="10848"/>
    <cellStyle name="Percent 2 3 2 4 3 3 2" xfId="23249"/>
    <cellStyle name="Percent 2 3 2 4 3 4" xfId="9167"/>
    <cellStyle name="Percent 2 3 2 4 3 4 2" xfId="21578"/>
    <cellStyle name="Percent 2 3 2 4 3 5" xfId="16443"/>
    <cellStyle name="Percent 2 3 2 4 3_LNG &amp; LPG rework" xfId="30947"/>
    <cellStyle name="Percent 2 3 2 4 4" xfId="3300"/>
    <cellStyle name="Percent 2 3 2 4 4 2" xfId="6244"/>
    <cellStyle name="Percent 2 3 2 4 4 2 2" xfId="12460"/>
    <cellStyle name="Percent 2 3 2 4 4 2 2 2" xfId="24847"/>
    <cellStyle name="Percent 2 3 2 4 4 2 3" xfId="18674"/>
    <cellStyle name="Percent 2 3 2 4 4 3" xfId="9168"/>
    <cellStyle name="Percent 2 3 2 4 4 3 2" xfId="21579"/>
    <cellStyle name="Percent 2 3 2 4 4 4" xfId="16444"/>
    <cellStyle name="Percent 2 3 2 4 5" xfId="3297"/>
    <cellStyle name="Percent 2 3 2 4 5 2" xfId="7039"/>
    <cellStyle name="Percent 2 3 2 4 5 2 2" xfId="13197"/>
    <cellStyle name="Percent 2 3 2 4 5 2 2 2" xfId="25584"/>
    <cellStyle name="Percent 2 3 2 4 5 2 3" xfId="19464"/>
    <cellStyle name="Percent 2 3 2 4 5 3" xfId="9966"/>
    <cellStyle name="Percent 2 3 2 4 5 3 2" xfId="22369"/>
    <cellStyle name="Percent 2 3 2 4 5 4" xfId="16441"/>
    <cellStyle name="Percent 2 3 2 4 6" xfId="6241"/>
    <cellStyle name="Percent 2 3 2 4 6 2" xfId="12459"/>
    <cellStyle name="Percent 2 3 2 4 6 2 2" xfId="24846"/>
    <cellStyle name="Percent 2 3 2 4 6 3" xfId="18671"/>
    <cellStyle name="Percent 2 3 2 4 7" xfId="9165"/>
    <cellStyle name="Percent 2 3 2 4 7 2" xfId="21576"/>
    <cellStyle name="Percent 2 3 2 4 8" xfId="13963"/>
    <cellStyle name="Percent 2 3 2 4 9" xfId="13605"/>
    <cellStyle name="Percent 2 3 2 4_LNG &amp; LPG rework" xfId="30945"/>
    <cellStyle name="Percent 2 3 2 5" xfId="302"/>
    <cellStyle name="Percent 2 3 2 5 2" xfId="676"/>
    <cellStyle name="Percent 2 3 2 5 2 2" xfId="4063"/>
    <cellStyle name="Percent 2 3 2 5 2 2 2" xfId="7130"/>
    <cellStyle name="Percent 2 3 2 5 2 2 2 2" xfId="13288"/>
    <cellStyle name="Percent 2 3 2 5 2 2 2 2 2" xfId="25675"/>
    <cellStyle name="Percent 2 3 2 5 2 2 2 3" xfId="19555"/>
    <cellStyle name="Percent 2 3 2 5 2 2 3" xfId="10057"/>
    <cellStyle name="Percent 2 3 2 5 2 2 3 2" xfId="22460"/>
    <cellStyle name="Percent 2 3 2 5 2 2 4" xfId="16634"/>
    <cellStyle name="Percent 2 3 2 5 2 3" xfId="6438"/>
    <cellStyle name="Percent 2 3 2 5 2 3 2" xfId="12597"/>
    <cellStyle name="Percent 2 3 2 5 2 3 2 2" xfId="24984"/>
    <cellStyle name="Percent 2 3 2 5 2 3 3" xfId="18864"/>
    <cellStyle name="Percent 2 3 2 5 2 4" xfId="9366"/>
    <cellStyle name="Percent 2 3 2 5 2 4 2" xfId="21769"/>
    <cellStyle name="Percent 2 3 2 5 2 5" xfId="14406"/>
    <cellStyle name="Percent 2 3 2 5 3" xfId="3301"/>
    <cellStyle name="Percent 2 3 2 5 3 2" xfId="7041"/>
    <cellStyle name="Percent 2 3 2 5 3 2 2" xfId="13199"/>
    <cellStyle name="Percent 2 3 2 5 3 2 2 2" xfId="25586"/>
    <cellStyle name="Percent 2 3 2 5 3 2 3" xfId="19466"/>
    <cellStyle name="Percent 2 3 2 5 3 3" xfId="9968"/>
    <cellStyle name="Percent 2 3 2 5 3 3 2" xfId="22371"/>
    <cellStyle name="Percent 2 3 2 5 3 4" xfId="16445"/>
    <cellStyle name="Percent 2 3 2 5 4" xfId="6245"/>
    <cellStyle name="Percent 2 3 2 5 4 2" xfId="12461"/>
    <cellStyle name="Percent 2 3 2 5 4 2 2" xfId="24848"/>
    <cellStyle name="Percent 2 3 2 5 4 3" xfId="18675"/>
    <cellStyle name="Percent 2 3 2 5 5" xfId="9169"/>
    <cellStyle name="Percent 2 3 2 5 5 2" xfId="21580"/>
    <cellStyle name="Percent 2 3 2 5 6" xfId="14051"/>
    <cellStyle name="Percent 2 3 2 5 7" xfId="13695"/>
    <cellStyle name="Percent 2 3 2 5_LNG &amp; LPG rework" xfId="30948"/>
    <cellStyle name="Percent 2 3 2 6" xfId="390"/>
    <cellStyle name="Percent 2 3 2 6 2" xfId="764"/>
    <cellStyle name="Percent 2 3 2 6 2 2" xfId="4148"/>
    <cellStyle name="Percent 2 3 2 6 2 2 2" xfId="7208"/>
    <cellStyle name="Percent 2 3 2 6 2 2 2 2" xfId="13366"/>
    <cellStyle name="Percent 2 3 2 6 2 2 2 2 2" xfId="25753"/>
    <cellStyle name="Percent 2 3 2 6 2 2 2 3" xfId="19633"/>
    <cellStyle name="Percent 2 3 2 6 2 2 3" xfId="10135"/>
    <cellStyle name="Percent 2 3 2 6 2 2 3 2" xfId="22538"/>
    <cellStyle name="Percent 2 3 2 6 2 2 4" xfId="16719"/>
    <cellStyle name="Percent 2 3 2 6 2 3" xfId="6523"/>
    <cellStyle name="Percent 2 3 2 6 2 3 2" xfId="12682"/>
    <cellStyle name="Percent 2 3 2 6 2 3 2 2" xfId="25069"/>
    <cellStyle name="Percent 2 3 2 6 2 3 3" xfId="18949"/>
    <cellStyle name="Percent 2 3 2 6 2 4" xfId="9451"/>
    <cellStyle name="Percent 2 3 2 6 2 4 2" xfId="21854"/>
    <cellStyle name="Percent 2 3 2 6 2 5" xfId="14494"/>
    <cellStyle name="Percent 2 3 2 6 3" xfId="3302"/>
    <cellStyle name="Percent 2 3 2 6 3 2" xfId="7042"/>
    <cellStyle name="Percent 2 3 2 6 3 2 2" xfId="13200"/>
    <cellStyle name="Percent 2 3 2 6 3 2 2 2" xfId="25587"/>
    <cellStyle name="Percent 2 3 2 6 3 2 3" xfId="19467"/>
    <cellStyle name="Percent 2 3 2 6 3 3" xfId="9969"/>
    <cellStyle name="Percent 2 3 2 6 3 3 2" xfId="22372"/>
    <cellStyle name="Percent 2 3 2 6 3 4" xfId="16446"/>
    <cellStyle name="Percent 2 3 2 6 4" xfId="6246"/>
    <cellStyle name="Percent 2 3 2 6 4 2" xfId="12462"/>
    <cellStyle name="Percent 2 3 2 6 4 2 2" xfId="24849"/>
    <cellStyle name="Percent 2 3 2 6 4 3" xfId="18676"/>
    <cellStyle name="Percent 2 3 2 6 5" xfId="9170"/>
    <cellStyle name="Percent 2 3 2 6 5 2" xfId="21581"/>
    <cellStyle name="Percent 2 3 2 6 6" xfId="14139"/>
    <cellStyle name="Percent 2 3 2 6_LNG &amp; LPG rework" xfId="30949"/>
    <cellStyle name="Percent 2 3 2 7" xfId="499"/>
    <cellStyle name="Percent 2 3 2 7 2" xfId="3303"/>
    <cellStyle name="Percent 2 3 2 7 2 2" xfId="7043"/>
    <cellStyle name="Percent 2 3 2 7 2 2 2" xfId="13201"/>
    <cellStyle name="Percent 2 3 2 7 2 2 2 2" xfId="25588"/>
    <cellStyle name="Percent 2 3 2 7 2 2 3" xfId="19468"/>
    <cellStyle name="Percent 2 3 2 7 2 3" xfId="9970"/>
    <cellStyle name="Percent 2 3 2 7 2 3 2" xfId="22373"/>
    <cellStyle name="Percent 2 3 2 7 2 4" xfId="16447"/>
    <cellStyle name="Percent 2 3 2 7 3" xfId="6247"/>
    <cellStyle name="Percent 2 3 2 7 3 2" xfId="10895"/>
    <cellStyle name="Percent 2 3 2 7 3 2 2" xfId="23296"/>
    <cellStyle name="Percent 2 3 2 7 3 3" xfId="18677"/>
    <cellStyle name="Percent 2 3 2 7 4" xfId="9171"/>
    <cellStyle name="Percent 2 3 2 7 4 2" xfId="21582"/>
    <cellStyle name="Percent 2 3 2 7 5" xfId="14230"/>
    <cellStyle name="Percent 2 3 2 7_LNG &amp; LPG rework" xfId="30950"/>
    <cellStyle name="Percent 2 3 2 8" xfId="3304"/>
    <cellStyle name="Percent 2 3 2 8 2" xfId="6248"/>
    <cellStyle name="Percent 2 3 2 8 2 2" xfId="12463"/>
    <cellStyle name="Percent 2 3 2 8 2 2 2" xfId="24850"/>
    <cellStyle name="Percent 2 3 2 8 2 3" xfId="18678"/>
    <cellStyle name="Percent 2 3 2 8 3" xfId="9172"/>
    <cellStyle name="Percent 2 3 2 8 3 2" xfId="21583"/>
    <cellStyle name="Percent 2 3 2 8 4" xfId="16448"/>
    <cellStyle name="Percent 2 3 2 9" xfId="3269"/>
    <cellStyle name="Percent 2 3 2 9 2" xfId="7020"/>
    <cellStyle name="Percent 2 3 2 9 2 2" xfId="13178"/>
    <cellStyle name="Percent 2 3 2 9 2 2 2" xfId="25565"/>
    <cellStyle name="Percent 2 3 2 9 2 3" xfId="19445"/>
    <cellStyle name="Percent 2 3 2 9 3" xfId="9947"/>
    <cellStyle name="Percent 2 3 2 9 3 2" xfId="22350"/>
    <cellStyle name="Percent 2 3 2 9 4" xfId="16413"/>
    <cellStyle name="Percent 2 3 2_LNG &amp; LPG rework" xfId="30923"/>
    <cellStyle name="Percent 2 3 3" xfId="130"/>
    <cellStyle name="Percent 2 3 3 10" xfId="9173"/>
    <cellStyle name="Percent 2 3 3 10 2" xfId="21584"/>
    <cellStyle name="Percent 2 3 3 11" xfId="13883"/>
    <cellStyle name="Percent 2 3 3 12" xfId="13526"/>
    <cellStyle name="Percent 2 3 3 2" xfId="174"/>
    <cellStyle name="Percent 2 3 3 2 10" xfId="13927"/>
    <cellStyle name="Percent 2 3 3 2 11" xfId="13570"/>
    <cellStyle name="Percent 2 3 3 2 2" xfId="265"/>
    <cellStyle name="Percent 2 3 3 2 2 2" xfId="641"/>
    <cellStyle name="Percent 2 3 3 2 2 2 2" xfId="3308"/>
    <cellStyle name="Percent 2 3 3 2 2 2 2 2" xfId="7047"/>
    <cellStyle name="Percent 2 3 3 2 2 2 2 2 2" xfId="13205"/>
    <cellStyle name="Percent 2 3 3 2 2 2 2 2 2 2" xfId="25592"/>
    <cellStyle name="Percent 2 3 3 2 2 2 2 2 3" xfId="19472"/>
    <cellStyle name="Percent 2 3 3 2 2 2 2 3" xfId="9974"/>
    <cellStyle name="Percent 2 3 3 2 2 2 2 3 2" xfId="22377"/>
    <cellStyle name="Percent 2 3 3 2 2 2 2 4" xfId="16452"/>
    <cellStyle name="Percent 2 3 3 2 2 2 3" xfId="6252"/>
    <cellStyle name="Percent 2 3 3 2 2 2 3 2" xfId="10660"/>
    <cellStyle name="Percent 2 3 3 2 2 2 3 2 2" xfId="23061"/>
    <cellStyle name="Percent 2 3 3 2 2 2 3 3" xfId="18682"/>
    <cellStyle name="Percent 2 3 3 2 2 2 4" xfId="9176"/>
    <cellStyle name="Percent 2 3 3 2 2 2 4 2" xfId="21587"/>
    <cellStyle name="Percent 2 3 3 2 2 2 5" xfId="14371"/>
    <cellStyle name="Percent 2 3 3 2 2 2 6" xfId="13836"/>
    <cellStyle name="Percent 2 3 3 2 2 2_LNG &amp; LPG rework" xfId="30954"/>
    <cellStyle name="Percent 2 3 3 2 2 3" xfId="3309"/>
    <cellStyle name="Percent 2 3 3 2 2 3 2" xfId="6253"/>
    <cellStyle name="Percent 2 3 3 2 2 3 2 2" xfId="10456"/>
    <cellStyle name="Percent 2 3 3 2 2 3 2 2 2" xfId="22857"/>
    <cellStyle name="Percent 2 3 3 2 2 3 2 3" xfId="18683"/>
    <cellStyle name="Percent 2 3 3 2 2 3 3" xfId="10849"/>
    <cellStyle name="Percent 2 3 3 2 2 3 3 2" xfId="23250"/>
    <cellStyle name="Percent 2 3 3 2 2 3 4" xfId="9177"/>
    <cellStyle name="Percent 2 3 3 2 2 3 4 2" xfId="21588"/>
    <cellStyle name="Percent 2 3 3 2 2 3 5" xfId="16453"/>
    <cellStyle name="Percent 2 3 3 2 2 3_LNG &amp; LPG rework" xfId="30955"/>
    <cellStyle name="Percent 2 3 3 2 2 4" xfId="3310"/>
    <cellStyle name="Percent 2 3 3 2 2 4 2" xfId="6254"/>
    <cellStyle name="Percent 2 3 3 2 2 4 2 2" xfId="12467"/>
    <cellStyle name="Percent 2 3 3 2 2 4 2 2 2" xfId="24854"/>
    <cellStyle name="Percent 2 3 3 2 2 4 2 3" xfId="18684"/>
    <cellStyle name="Percent 2 3 3 2 2 4 3" xfId="9178"/>
    <cellStyle name="Percent 2 3 3 2 2 4 3 2" xfId="21589"/>
    <cellStyle name="Percent 2 3 3 2 2 4 4" xfId="16454"/>
    <cellStyle name="Percent 2 3 3 2 2 5" xfId="3307"/>
    <cellStyle name="Percent 2 3 3 2 2 5 2" xfId="7046"/>
    <cellStyle name="Percent 2 3 3 2 2 5 2 2" xfId="13204"/>
    <cellStyle name="Percent 2 3 3 2 2 5 2 2 2" xfId="25591"/>
    <cellStyle name="Percent 2 3 3 2 2 5 2 3" xfId="19471"/>
    <cellStyle name="Percent 2 3 3 2 2 5 3" xfId="9973"/>
    <cellStyle name="Percent 2 3 3 2 2 5 3 2" xfId="22376"/>
    <cellStyle name="Percent 2 3 3 2 2 5 4" xfId="16451"/>
    <cellStyle name="Percent 2 3 3 2 2 6" xfId="6251"/>
    <cellStyle name="Percent 2 3 3 2 2 6 2" xfId="12466"/>
    <cellStyle name="Percent 2 3 3 2 2 6 2 2" xfId="24853"/>
    <cellStyle name="Percent 2 3 3 2 2 6 3" xfId="18681"/>
    <cellStyle name="Percent 2 3 3 2 2 7" xfId="9175"/>
    <cellStyle name="Percent 2 3 3 2 2 7 2" xfId="21586"/>
    <cellStyle name="Percent 2 3 3 2 2 8" xfId="14016"/>
    <cellStyle name="Percent 2 3 3 2 2 9" xfId="13658"/>
    <cellStyle name="Percent 2 3 3 2 2_LNG &amp; LPG rework" xfId="30953"/>
    <cellStyle name="Percent 2 3 3 2 3" xfId="355"/>
    <cellStyle name="Percent 2 3 3 2 3 2" xfId="729"/>
    <cellStyle name="Percent 2 3 3 2 3 2 2" xfId="4115"/>
    <cellStyle name="Percent 2 3 3 2 3 2 2 2" xfId="7179"/>
    <cellStyle name="Percent 2 3 3 2 3 2 2 2 2" xfId="13337"/>
    <cellStyle name="Percent 2 3 3 2 3 2 2 2 2 2" xfId="25724"/>
    <cellStyle name="Percent 2 3 3 2 3 2 2 2 3" xfId="19604"/>
    <cellStyle name="Percent 2 3 3 2 3 2 2 3" xfId="10106"/>
    <cellStyle name="Percent 2 3 3 2 3 2 2 3 2" xfId="22509"/>
    <cellStyle name="Percent 2 3 3 2 3 2 2 4" xfId="16686"/>
    <cellStyle name="Percent 2 3 3 2 3 2 3" xfId="6490"/>
    <cellStyle name="Percent 2 3 3 2 3 2 3 2" xfId="12649"/>
    <cellStyle name="Percent 2 3 3 2 3 2 3 2 2" xfId="25036"/>
    <cellStyle name="Percent 2 3 3 2 3 2 3 3" xfId="18916"/>
    <cellStyle name="Percent 2 3 3 2 3 2 4" xfId="9418"/>
    <cellStyle name="Percent 2 3 3 2 3 2 4 2" xfId="21821"/>
    <cellStyle name="Percent 2 3 3 2 3 2 5" xfId="14459"/>
    <cellStyle name="Percent 2 3 3 2 3 3" xfId="3311"/>
    <cellStyle name="Percent 2 3 3 2 3 3 2" xfId="7048"/>
    <cellStyle name="Percent 2 3 3 2 3 3 2 2" xfId="13206"/>
    <cellStyle name="Percent 2 3 3 2 3 3 2 2 2" xfId="25593"/>
    <cellStyle name="Percent 2 3 3 2 3 3 2 3" xfId="19473"/>
    <cellStyle name="Percent 2 3 3 2 3 3 3" xfId="9975"/>
    <cellStyle name="Percent 2 3 3 2 3 3 3 2" xfId="22378"/>
    <cellStyle name="Percent 2 3 3 2 3 3 4" xfId="16455"/>
    <cellStyle name="Percent 2 3 3 2 3 4" xfId="6255"/>
    <cellStyle name="Percent 2 3 3 2 3 4 2" xfId="12468"/>
    <cellStyle name="Percent 2 3 3 2 3 4 2 2" xfId="24855"/>
    <cellStyle name="Percent 2 3 3 2 3 4 3" xfId="18685"/>
    <cellStyle name="Percent 2 3 3 2 3 5" xfId="9179"/>
    <cellStyle name="Percent 2 3 3 2 3 5 2" xfId="21590"/>
    <cellStyle name="Percent 2 3 3 2 3 6" xfId="14104"/>
    <cellStyle name="Percent 2 3 3 2 3 7" xfId="13748"/>
    <cellStyle name="Percent 2 3 3 2 3_LNG &amp; LPG rework" xfId="30956"/>
    <cellStyle name="Percent 2 3 3 2 4" xfId="443"/>
    <cellStyle name="Percent 2 3 3 2 4 2" xfId="817"/>
    <cellStyle name="Percent 2 3 3 2 4 2 2" xfId="4201"/>
    <cellStyle name="Percent 2 3 3 2 4 2 2 2" xfId="7261"/>
    <cellStyle name="Percent 2 3 3 2 4 2 2 2 2" xfId="13419"/>
    <cellStyle name="Percent 2 3 3 2 4 2 2 2 2 2" xfId="25806"/>
    <cellStyle name="Percent 2 3 3 2 4 2 2 2 3" xfId="19686"/>
    <cellStyle name="Percent 2 3 3 2 4 2 2 3" xfId="10188"/>
    <cellStyle name="Percent 2 3 3 2 4 2 2 3 2" xfId="22591"/>
    <cellStyle name="Percent 2 3 3 2 4 2 2 4" xfId="16772"/>
    <cellStyle name="Percent 2 3 3 2 4 2 3" xfId="6576"/>
    <cellStyle name="Percent 2 3 3 2 4 2 3 2" xfId="12735"/>
    <cellStyle name="Percent 2 3 3 2 4 2 3 2 2" xfId="25122"/>
    <cellStyle name="Percent 2 3 3 2 4 2 3 3" xfId="19002"/>
    <cellStyle name="Percent 2 3 3 2 4 2 4" xfId="9504"/>
    <cellStyle name="Percent 2 3 3 2 4 2 4 2" xfId="21907"/>
    <cellStyle name="Percent 2 3 3 2 4 2 5" xfId="14547"/>
    <cellStyle name="Percent 2 3 3 2 4 3" xfId="3312"/>
    <cellStyle name="Percent 2 3 3 2 4 3 2" xfId="7049"/>
    <cellStyle name="Percent 2 3 3 2 4 3 2 2" xfId="13207"/>
    <cellStyle name="Percent 2 3 3 2 4 3 2 2 2" xfId="25594"/>
    <cellStyle name="Percent 2 3 3 2 4 3 2 3" xfId="19474"/>
    <cellStyle name="Percent 2 3 3 2 4 3 3" xfId="9976"/>
    <cellStyle name="Percent 2 3 3 2 4 3 3 2" xfId="22379"/>
    <cellStyle name="Percent 2 3 3 2 4 3 4" xfId="16456"/>
    <cellStyle name="Percent 2 3 3 2 4 4" xfId="6256"/>
    <cellStyle name="Percent 2 3 3 2 4 4 2" xfId="12469"/>
    <cellStyle name="Percent 2 3 3 2 4 4 2 2" xfId="24856"/>
    <cellStyle name="Percent 2 3 3 2 4 4 3" xfId="18686"/>
    <cellStyle name="Percent 2 3 3 2 4 5" xfId="9180"/>
    <cellStyle name="Percent 2 3 3 2 4 5 2" xfId="21591"/>
    <cellStyle name="Percent 2 3 3 2 4 6" xfId="14192"/>
    <cellStyle name="Percent 2 3 3 2 4_LNG &amp; LPG rework" xfId="30957"/>
    <cellStyle name="Percent 2 3 3 2 5" xfId="552"/>
    <cellStyle name="Percent 2 3 3 2 5 2" xfId="3313"/>
    <cellStyle name="Percent 2 3 3 2 5 2 2" xfId="7050"/>
    <cellStyle name="Percent 2 3 3 2 5 2 2 2" xfId="13208"/>
    <cellStyle name="Percent 2 3 3 2 5 2 2 2 2" xfId="25595"/>
    <cellStyle name="Percent 2 3 3 2 5 2 2 3" xfId="19475"/>
    <cellStyle name="Percent 2 3 3 2 5 2 3" xfId="9977"/>
    <cellStyle name="Percent 2 3 3 2 5 2 3 2" xfId="22380"/>
    <cellStyle name="Percent 2 3 3 2 5 2 4" xfId="16457"/>
    <cellStyle name="Percent 2 3 3 2 5 3" xfId="6257"/>
    <cellStyle name="Percent 2 3 3 2 5 3 2" xfId="10948"/>
    <cellStyle name="Percent 2 3 3 2 5 3 2 2" xfId="23349"/>
    <cellStyle name="Percent 2 3 3 2 5 3 3" xfId="18687"/>
    <cellStyle name="Percent 2 3 3 2 5 4" xfId="9181"/>
    <cellStyle name="Percent 2 3 3 2 5 4 2" xfId="21592"/>
    <cellStyle name="Percent 2 3 3 2 5 5" xfId="14283"/>
    <cellStyle name="Percent 2 3 3 2 5_LNG &amp; LPG rework" xfId="30958"/>
    <cellStyle name="Percent 2 3 3 2 6" xfId="3314"/>
    <cellStyle name="Percent 2 3 3 2 6 2" xfId="6258"/>
    <cellStyle name="Percent 2 3 3 2 6 2 2" xfId="12470"/>
    <cellStyle name="Percent 2 3 3 2 6 2 2 2" xfId="24857"/>
    <cellStyle name="Percent 2 3 3 2 6 2 3" xfId="18688"/>
    <cellStyle name="Percent 2 3 3 2 6 3" xfId="9182"/>
    <cellStyle name="Percent 2 3 3 2 6 3 2" xfId="21593"/>
    <cellStyle name="Percent 2 3 3 2 6 4" xfId="16458"/>
    <cellStyle name="Percent 2 3 3 2 7" xfId="3306"/>
    <cellStyle name="Percent 2 3 3 2 7 2" xfId="7045"/>
    <cellStyle name="Percent 2 3 3 2 7 2 2" xfId="13203"/>
    <cellStyle name="Percent 2 3 3 2 7 2 2 2" xfId="25590"/>
    <cellStyle name="Percent 2 3 3 2 7 2 3" xfId="19470"/>
    <cellStyle name="Percent 2 3 3 2 7 3" xfId="9972"/>
    <cellStyle name="Percent 2 3 3 2 7 3 2" xfId="22375"/>
    <cellStyle name="Percent 2 3 3 2 7 4" xfId="16450"/>
    <cellStyle name="Percent 2 3 3 2 8" xfId="6250"/>
    <cellStyle name="Percent 2 3 3 2 8 2" xfId="12465"/>
    <cellStyle name="Percent 2 3 3 2 8 2 2" xfId="24852"/>
    <cellStyle name="Percent 2 3 3 2 8 3" xfId="18680"/>
    <cellStyle name="Percent 2 3 3 2 9" xfId="9174"/>
    <cellStyle name="Percent 2 3 3 2 9 2" xfId="21585"/>
    <cellStyle name="Percent 2 3 3 2_LNG &amp; LPG rework" xfId="30952"/>
    <cellStyle name="Percent 2 3 3 3" xfId="221"/>
    <cellStyle name="Percent 2 3 3 3 2" xfId="597"/>
    <cellStyle name="Percent 2 3 3 3 2 2" xfId="3316"/>
    <cellStyle name="Percent 2 3 3 3 2 2 2" xfId="7052"/>
    <cellStyle name="Percent 2 3 3 3 2 2 2 2" xfId="13210"/>
    <cellStyle name="Percent 2 3 3 3 2 2 2 2 2" xfId="25597"/>
    <cellStyle name="Percent 2 3 3 3 2 2 2 3" xfId="19477"/>
    <cellStyle name="Percent 2 3 3 3 2 2 3" xfId="9979"/>
    <cellStyle name="Percent 2 3 3 3 2 2 3 2" xfId="22382"/>
    <cellStyle name="Percent 2 3 3 3 2 2 4" xfId="16460"/>
    <cellStyle name="Percent 2 3 3 3 2 3" xfId="6260"/>
    <cellStyle name="Percent 2 3 3 3 2 3 2" xfId="10661"/>
    <cellStyle name="Percent 2 3 3 3 2 3 2 2" xfId="23062"/>
    <cellStyle name="Percent 2 3 3 3 2 3 3" xfId="18690"/>
    <cellStyle name="Percent 2 3 3 3 2 4" xfId="9184"/>
    <cellStyle name="Percent 2 3 3 3 2 4 2" xfId="21595"/>
    <cellStyle name="Percent 2 3 3 3 2 5" xfId="14327"/>
    <cellStyle name="Percent 2 3 3 3 2 6" xfId="13792"/>
    <cellStyle name="Percent 2 3 3 3 2_LNG &amp; LPG rework" xfId="30960"/>
    <cellStyle name="Percent 2 3 3 3 3" xfId="3317"/>
    <cellStyle name="Percent 2 3 3 3 3 2" xfId="6261"/>
    <cellStyle name="Percent 2 3 3 3 3 2 2" xfId="10457"/>
    <cellStyle name="Percent 2 3 3 3 3 2 2 2" xfId="22858"/>
    <cellStyle name="Percent 2 3 3 3 3 2 3" xfId="18691"/>
    <cellStyle name="Percent 2 3 3 3 3 3" xfId="10850"/>
    <cellStyle name="Percent 2 3 3 3 3 3 2" xfId="23251"/>
    <cellStyle name="Percent 2 3 3 3 3 4" xfId="9185"/>
    <cellStyle name="Percent 2 3 3 3 3 4 2" xfId="21596"/>
    <cellStyle name="Percent 2 3 3 3 3 5" xfId="16461"/>
    <cellStyle name="Percent 2 3 3 3 3_LNG &amp; LPG rework" xfId="30961"/>
    <cellStyle name="Percent 2 3 3 3 4" xfId="3318"/>
    <cellStyle name="Percent 2 3 3 3 4 2" xfId="6262"/>
    <cellStyle name="Percent 2 3 3 3 4 2 2" xfId="12472"/>
    <cellStyle name="Percent 2 3 3 3 4 2 2 2" xfId="24859"/>
    <cellStyle name="Percent 2 3 3 3 4 2 3" xfId="18692"/>
    <cellStyle name="Percent 2 3 3 3 4 3" xfId="9186"/>
    <cellStyle name="Percent 2 3 3 3 4 3 2" xfId="21597"/>
    <cellStyle name="Percent 2 3 3 3 4 4" xfId="16462"/>
    <cellStyle name="Percent 2 3 3 3 5" xfId="3315"/>
    <cellStyle name="Percent 2 3 3 3 5 2" xfId="7051"/>
    <cellStyle name="Percent 2 3 3 3 5 2 2" xfId="13209"/>
    <cellStyle name="Percent 2 3 3 3 5 2 2 2" xfId="25596"/>
    <cellStyle name="Percent 2 3 3 3 5 2 3" xfId="19476"/>
    <cellStyle name="Percent 2 3 3 3 5 3" xfId="9978"/>
    <cellStyle name="Percent 2 3 3 3 5 3 2" xfId="22381"/>
    <cellStyle name="Percent 2 3 3 3 5 4" xfId="16459"/>
    <cellStyle name="Percent 2 3 3 3 6" xfId="6259"/>
    <cellStyle name="Percent 2 3 3 3 6 2" xfId="12471"/>
    <cellStyle name="Percent 2 3 3 3 6 2 2" xfId="24858"/>
    <cellStyle name="Percent 2 3 3 3 6 3" xfId="18689"/>
    <cellStyle name="Percent 2 3 3 3 7" xfId="9183"/>
    <cellStyle name="Percent 2 3 3 3 7 2" xfId="21594"/>
    <cellStyle name="Percent 2 3 3 3 8" xfId="13972"/>
    <cellStyle name="Percent 2 3 3 3 9" xfId="13614"/>
    <cellStyle name="Percent 2 3 3 3_LNG &amp; LPG rework" xfId="30959"/>
    <cellStyle name="Percent 2 3 3 4" xfId="311"/>
    <cellStyle name="Percent 2 3 3 4 2" xfId="685"/>
    <cellStyle name="Percent 2 3 3 4 2 2" xfId="4071"/>
    <cellStyle name="Percent 2 3 3 4 2 2 2" xfId="7137"/>
    <cellStyle name="Percent 2 3 3 4 2 2 2 2" xfId="13295"/>
    <cellStyle name="Percent 2 3 3 4 2 2 2 2 2" xfId="25682"/>
    <cellStyle name="Percent 2 3 3 4 2 2 2 3" xfId="19562"/>
    <cellStyle name="Percent 2 3 3 4 2 2 3" xfId="10064"/>
    <cellStyle name="Percent 2 3 3 4 2 2 3 2" xfId="22467"/>
    <cellStyle name="Percent 2 3 3 4 2 2 4" xfId="16642"/>
    <cellStyle name="Percent 2 3 3 4 2 3" xfId="6446"/>
    <cellStyle name="Percent 2 3 3 4 2 3 2" xfId="12605"/>
    <cellStyle name="Percent 2 3 3 4 2 3 2 2" xfId="24992"/>
    <cellStyle name="Percent 2 3 3 4 2 3 3" xfId="18872"/>
    <cellStyle name="Percent 2 3 3 4 2 4" xfId="9374"/>
    <cellStyle name="Percent 2 3 3 4 2 4 2" xfId="21777"/>
    <cellStyle name="Percent 2 3 3 4 2 5" xfId="14415"/>
    <cellStyle name="Percent 2 3 3 4 3" xfId="3319"/>
    <cellStyle name="Percent 2 3 3 4 3 2" xfId="7053"/>
    <cellStyle name="Percent 2 3 3 4 3 2 2" xfId="13211"/>
    <cellStyle name="Percent 2 3 3 4 3 2 2 2" xfId="25598"/>
    <cellStyle name="Percent 2 3 3 4 3 2 3" xfId="19478"/>
    <cellStyle name="Percent 2 3 3 4 3 3" xfId="9980"/>
    <cellStyle name="Percent 2 3 3 4 3 3 2" xfId="22383"/>
    <cellStyle name="Percent 2 3 3 4 3 4" xfId="16463"/>
    <cellStyle name="Percent 2 3 3 4 4" xfId="6263"/>
    <cellStyle name="Percent 2 3 3 4 4 2" xfId="12473"/>
    <cellStyle name="Percent 2 3 3 4 4 2 2" xfId="24860"/>
    <cellStyle name="Percent 2 3 3 4 4 3" xfId="18693"/>
    <cellStyle name="Percent 2 3 3 4 5" xfId="9187"/>
    <cellStyle name="Percent 2 3 3 4 5 2" xfId="21598"/>
    <cellStyle name="Percent 2 3 3 4 6" xfId="14060"/>
    <cellStyle name="Percent 2 3 3 4 7" xfId="13704"/>
    <cellStyle name="Percent 2 3 3 4_LNG &amp; LPG rework" xfId="30962"/>
    <cellStyle name="Percent 2 3 3 5" xfId="399"/>
    <cellStyle name="Percent 2 3 3 5 2" xfId="773"/>
    <cellStyle name="Percent 2 3 3 5 2 2" xfId="4157"/>
    <cellStyle name="Percent 2 3 3 5 2 2 2" xfId="7217"/>
    <cellStyle name="Percent 2 3 3 5 2 2 2 2" xfId="13375"/>
    <cellStyle name="Percent 2 3 3 5 2 2 2 2 2" xfId="25762"/>
    <cellStyle name="Percent 2 3 3 5 2 2 2 3" xfId="19642"/>
    <cellStyle name="Percent 2 3 3 5 2 2 3" xfId="10144"/>
    <cellStyle name="Percent 2 3 3 5 2 2 3 2" xfId="22547"/>
    <cellStyle name="Percent 2 3 3 5 2 2 4" xfId="16728"/>
    <cellStyle name="Percent 2 3 3 5 2 3" xfId="6532"/>
    <cellStyle name="Percent 2 3 3 5 2 3 2" xfId="12691"/>
    <cellStyle name="Percent 2 3 3 5 2 3 2 2" xfId="25078"/>
    <cellStyle name="Percent 2 3 3 5 2 3 3" xfId="18958"/>
    <cellStyle name="Percent 2 3 3 5 2 4" xfId="9460"/>
    <cellStyle name="Percent 2 3 3 5 2 4 2" xfId="21863"/>
    <cellStyle name="Percent 2 3 3 5 2 5" xfId="14503"/>
    <cellStyle name="Percent 2 3 3 5 3" xfId="3320"/>
    <cellStyle name="Percent 2 3 3 5 3 2" xfId="7054"/>
    <cellStyle name="Percent 2 3 3 5 3 2 2" xfId="13212"/>
    <cellStyle name="Percent 2 3 3 5 3 2 2 2" xfId="25599"/>
    <cellStyle name="Percent 2 3 3 5 3 2 3" xfId="19479"/>
    <cellStyle name="Percent 2 3 3 5 3 3" xfId="9981"/>
    <cellStyle name="Percent 2 3 3 5 3 3 2" xfId="22384"/>
    <cellStyle name="Percent 2 3 3 5 3 4" xfId="16464"/>
    <cellStyle name="Percent 2 3 3 5 4" xfId="6264"/>
    <cellStyle name="Percent 2 3 3 5 4 2" xfId="12474"/>
    <cellStyle name="Percent 2 3 3 5 4 2 2" xfId="24861"/>
    <cellStyle name="Percent 2 3 3 5 4 3" xfId="18694"/>
    <cellStyle name="Percent 2 3 3 5 5" xfId="9188"/>
    <cellStyle name="Percent 2 3 3 5 5 2" xfId="21599"/>
    <cellStyle name="Percent 2 3 3 5 6" xfId="14148"/>
    <cellStyle name="Percent 2 3 3 5_LNG &amp; LPG rework" xfId="30963"/>
    <cellStyle name="Percent 2 3 3 6" xfId="508"/>
    <cellStyle name="Percent 2 3 3 6 2" xfId="3321"/>
    <cellStyle name="Percent 2 3 3 6 2 2" xfId="7055"/>
    <cellStyle name="Percent 2 3 3 6 2 2 2" xfId="13213"/>
    <cellStyle name="Percent 2 3 3 6 2 2 2 2" xfId="25600"/>
    <cellStyle name="Percent 2 3 3 6 2 2 3" xfId="19480"/>
    <cellStyle name="Percent 2 3 3 6 2 3" xfId="9982"/>
    <cellStyle name="Percent 2 3 3 6 2 3 2" xfId="22385"/>
    <cellStyle name="Percent 2 3 3 6 2 4" xfId="16465"/>
    <cellStyle name="Percent 2 3 3 6 3" xfId="6265"/>
    <cellStyle name="Percent 2 3 3 6 3 2" xfId="10904"/>
    <cellStyle name="Percent 2 3 3 6 3 2 2" xfId="23305"/>
    <cellStyle name="Percent 2 3 3 6 3 3" xfId="18695"/>
    <cellStyle name="Percent 2 3 3 6 4" xfId="9189"/>
    <cellStyle name="Percent 2 3 3 6 4 2" xfId="21600"/>
    <cellStyle name="Percent 2 3 3 6 5" xfId="14239"/>
    <cellStyle name="Percent 2 3 3 6_LNG &amp; LPG rework" xfId="30964"/>
    <cellStyle name="Percent 2 3 3 7" xfId="3322"/>
    <cellStyle name="Percent 2 3 3 7 2" xfId="6266"/>
    <cellStyle name="Percent 2 3 3 7 2 2" xfId="12475"/>
    <cellStyle name="Percent 2 3 3 7 2 2 2" xfId="24862"/>
    <cellStyle name="Percent 2 3 3 7 2 3" xfId="18696"/>
    <cellStyle name="Percent 2 3 3 7 3" xfId="9190"/>
    <cellStyle name="Percent 2 3 3 7 3 2" xfId="21601"/>
    <cellStyle name="Percent 2 3 3 7 4" xfId="16466"/>
    <cellStyle name="Percent 2 3 3 8" xfId="3305"/>
    <cellStyle name="Percent 2 3 3 8 2" xfId="7044"/>
    <cellStyle name="Percent 2 3 3 8 2 2" xfId="13202"/>
    <cellStyle name="Percent 2 3 3 8 2 2 2" xfId="25589"/>
    <cellStyle name="Percent 2 3 3 8 2 3" xfId="19469"/>
    <cellStyle name="Percent 2 3 3 8 3" xfId="9971"/>
    <cellStyle name="Percent 2 3 3 8 3 2" xfId="22374"/>
    <cellStyle name="Percent 2 3 3 8 4" xfId="16449"/>
    <cellStyle name="Percent 2 3 3 9" xfId="6249"/>
    <cellStyle name="Percent 2 3 3 9 2" xfId="12464"/>
    <cellStyle name="Percent 2 3 3 9 2 2" xfId="24851"/>
    <cellStyle name="Percent 2 3 3 9 3" xfId="18679"/>
    <cellStyle name="Percent 2 3 3_LNG &amp; LPG rework" xfId="30951"/>
    <cellStyle name="Percent 2 3 4" xfId="152"/>
    <cellStyle name="Percent 2 3 4 10" xfId="13905"/>
    <cellStyle name="Percent 2 3 4 11" xfId="13548"/>
    <cellStyle name="Percent 2 3 4 2" xfId="243"/>
    <cellStyle name="Percent 2 3 4 2 2" xfId="619"/>
    <cellStyle name="Percent 2 3 4 2 2 2" xfId="3325"/>
    <cellStyle name="Percent 2 3 4 2 2 2 2" xfId="7058"/>
    <cellStyle name="Percent 2 3 4 2 2 2 2 2" xfId="13216"/>
    <cellStyle name="Percent 2 3 4 2 2 2 2 2 2" xfId="25603"/>
    <cellStyle name="Percent 2 3 4 2 2 2 2 3" xfId="19483"/>
    <cellStyle name="Percent 2 3 4 2 2 2 3" xfId="9985"/>
    <cellStyle name="Percent 2 3 4 2 2 2 3 2" xfId="22388"/>
    <cellStyle name="Percent 2 3 4 2 2 2 4" xfId="16469"/>
    <cellStyle name="Percent 2 3 4 2 2 3" xfId="6269"/>
    <cellStyle name="Percent 2 3 4 2 2 3 2" xfId="10662"/>
    <cellStyle name="Percent 2 3 4 2 2 3 2 2" xfId="23063"/>
    <cellStyle name="Percent 2 3 4 2 2 3 3" xfId="18699"/>
    <cellStyle name="Percent 2 3 4 2 2 4" xfId="9193"/>
    <cellStyle name="Percent 2 3 4 2 2 4 2" xfId="21604"/>
    <cellStyle name="Percent 2 3 4 2 2 5" xfId="14349"/>
    <cellStyle name="Percent 2 3 4 2 2 6" xfId="13814"/>
    <cellStyle name="Percent 2 3 4 2 2_LNG &amp; LPG rework" xfId="30967"/>
    <cellStyle name="Percent 2 3 4 2 3" xfId="3326"/>
    <cellStyle name="Percent 2 3 4 2 3 2" xfId="6270"/>
    <cellStyle name="Percent 2 3 4 2 3 2 2" xfId="10458"/>
    <cellStyle name="Percent 2 3 4 2 3 2 2 2" xfId="22859"/>
    <cellStyle name="Percent 2 3 4 2 3 2 3" xfId="18700"/>
    <cellStyle name="Percent 2 3 4 2 3 3" xfId="10851"/>
    <cellStyle name="Percent 2 3 4 2 3 3 2" xfId="23252"/>
    <cellStyle name="Percent 2 3 4 2 3 4" xfId="9194"/>
    <cellStyle name="Percent 2 3 4 2 3 4 2" xfId="21605"/>
    <cellStyle name="Percent 2 3 4 2 3 5" xfId="16470"/>
    <cellStyle name="Percent 2 3 4 2 3_LNG &amp; LPG rework" xfId="30968"/>
    <cellStyle name="Percent 2 3 4 2 4" xfId="3327"/>
    <cellStyle name="Percent 2 3 4 2 4 2" xfId="6271"/>
    <cellStyle name="Percent 2 3 4 2 4 2 2" xfId="12478"/>
    <cellStyle name="Percent 2 3 4 2 4 2 2 2" xfId="24865"/>
    <cellStyle name="Percent 2 3 4 2 4 2 3" xfId="18701"/>
    <cellStyle name="Percent 2 3 4 2 4 3" xfId="9195"/>
    <cellStyle name="Percent 2 3 4 2 4 3 2" xfId="21606"/>
    <cellStyle name="Percent 2 3 4 2 4 4" xfId="16471"/>
    <cellStyle name="Percent 2 3 4 2 5" xfId="3324"/>
    <cellStyle name="Percent 2 3 4 2 5 2" xfId="7057"/>
    <cellStyle name="Percent 2 3 4 2 5 2 2" xfId="13215"/>
    <cellStyle name="Percent 2 3 4 2 5 2 2 2" xfId="25602"/>
    <cellStyle name="Percent 2 3 4 2 5 2 3" xfId="19482"/>
    <cellStyle name="Percent 2 3 4 2 5 3" xfId="9984"/>
    <cellStyle name="Percent 2 3 4 2 5 3 2" xfId="22387"/>
    <cellStyle name="Percent 2 3 4 2 5 4" xfId="16468"/>
    <cellStyle name="Percent 2 3 4 2 6" xfId="6268"/>
    <cellStyle name="Percent 2 3 4 2 6 2" xfId="12477"/>
    <cellStyle name="Percent 2 3 4 2 6 2 2" xfId="24864"/>
    <cellStyle name="Percent 2 3 4 2 6 3" xfId="18698"/>
    <cellStyle name="Percent 2 3 4 2 7" xfId="9192"/>
    <cellStyle name="Percent 2 3 4 2 7 2" xfId="21603"/>
    <cellStyle name="Percent 2 3 4 2 8" xfId="13994"/>
    <cellStyle name="Percent 2 3 4 2 9" xfId="13636"/>
    <cellStyle name="Percent 2 3 4 2_LNG &amp; LPG rework" xfId="30966"/>
    <cellStyle name="Percent 2 3 4 3" xfId="333"/>
    <cellStyle name="Percent 2 3 4 3 2" xfId="707"/>
    <cellStyle name="Percent 2 3 4 3 2 2" xfId="4093"/>
    <cellStyle name="Percent 2 3 4 3 2 2 2" xfId="7157"/>
    <cellStyle name="Percent 2 3 4 3 2 2 2 2" xfId="13315"/>
    <cellStyle name="Percent 2 3 4 3 2 2 2 2 2" xfId="25702"/>
    <cellStyle name="Percent 2 3 4 3 2 2 2 3" xfId="19582"/>
    <cellStyle name="Percent 2 3 4 3 2 2 3" xfId="10084"/>
    <cellStyle name="Percent 2 3 4 3 2 2 3 2" xfId="22487"/>
    <cellStyle name="Percent 2 3 4 3 2 2 4" xfId="16664"/>
    <cellStyle name="Percent 2 3 4 3 2 3" xfId="6468"/>
    <cellStyle name="Percent 2 3 4 3 2 3 2" xfId="12627"/>
    <cellStyle name="Percent 2 3 4 3 2 3 2 2" xfId="25014"/>
    <cellStyle name="Percent 2 3 4 3 2 3 3" xfId="18894"/>
    <cellStyle name="Percent 2 3 4 3 2 4" xfId="9396"/>
    <cellStyle name="Percent 2 3 4 3 2 4 2" xfId="21799"/>
    <cellStyle name="Percent 2 3 4 3 2 5" xfId="14437"/>
    <cellStyle name="Percent 2 3 4 3 3" xfId="3328"/>
    <cellStyle name="Percent 2 3 4 3 3 2" xfId="7059"/>
    <cellStyle name="Percent 2 3 4 3 3 2 2" xfId="13217"/>
    <cellStyle name="Percent 2 3 4 3 3 2 2 2" xfId="25604"/>
    <cellStyle name="Percent 2 3 4 3 3 2 3" xfId="19484"/>
    <cellStyle name="Percent 2 3 4 3 3 3" xfId="9986"/>
    <cellStyle name="Percent 2 3 4 3 3 3 2" xfId="22389"/>
    <cellStyle name="Percent 2 3 4 3 3 4" xfId="16472"/>
    <cellStyle name="Percent 2 3 4 3 4" xfId="6272"/>
    <cellStyle name="Percent 2 3 4 3 4 2" xfId="12479"/>
    <cellStyle name="Percent 2 3 4 3 4 2 2" xfId="24866"/>
    <cellStyle name="Percent 2 3 4 3 4 3" xfId="18702"/>
    <cellStyle name="Percent 2 3 4 3 5" xfId="9196"/>
    <cellStyle name="Percent 2 3 4 3 5 2" xfId="21607"/>
    <cellStyle name="Percent 2 3 4 3 6" xfId="14082"/>
    <cellStyle name="Percent 2 3 4 3 7" xfId="13726"/>
    <cellStyle name="Percent 2 3 4 3_LNG &amp; LPG rework" xfId="30969"/>
    <cellStyle name="Percent 2 3 4 4" xfId="421"/>
    <cellStyle name="Percent 2 3 4 4 2" xfId="795"/>
    <cellStyle name="Percent 2 3 4 4 2 2" xfId="4179"/>
    <cellStyle name="Percent 2 3 4 4 2 2 2" xfId="7239"/>
    <cellStyle name="Percent 2 3 4 4 2 2 2 2" xfId="13397"/>
    <cellStyle name="Percent 2 3 4 4 2 2 2 2 2" xfId="25784"/>
    <cellStyle name="Percent 2 3 4 4 2 2 2 3" xfId="19664"/>
    <cellStyle name="Percent 2 3 4 4 2 2 3" xfId="10166"/>
    <cellStyle name="Percent 2 3 4 4 2 2 3 2" xfId="22569"/>
    <cellStyle name="Percent 2 3 4 4 2 2 4" xfId="16750"/>
    <cellStyle name="Percent 2 3 4 4 2 3" xfId="6554"/>
    <cellStyle name="Percent 2 3 4 4 2 3 2" xfId="12713"/>
    <cellStyle name="Percent 2 3 4 4 2 3 2 2" xfId="25100"/>
    <cellStyle name="Percent 2 3 4 4 2 3 3" xfId="18980"/>
    <cellStyle name="Percent 2 3 4 4 2 4" xfId="9482"/>
    <cellStyle name="Percent 2 3 4 4 2 4 2" xfId="21885"/>
    <cellStyle name="Percent 2 3 4 4 2 5" xfId="14525"/>
    <cellStyle name="Percent 2 3 4 4 3" xfId="3329"/>
    <cellStyle name="Percent 2 3 4 4 3 2" xfId="7060"/>
    <cellStyle name="Percent 2 3 4 4 3 2 2" xfId="13218"/>
    <cellStyle name="Percent 2 3 4 4 3 2 2 2" xfId="25605"/>
    <cellStyle name="Percent 2 3 4 4 3 2 3" xfId="19485"/>
    <cellStyle name="Percent 2 3 4 4 3 3" xfId="9987"/>
    <cellStyle name="Percent 2 3 4 4 3 3 2" xfId="22390"/>
    <cellStyle name="Percent 2 3 4 4 3 4" xfId="16473"/>
    <cellStyle name="Percent 2 3 4 4 4" xfId="6273"/>
    <cellStyle name="Percent 2 3 4 4 4 2" xfId="12480"/>
    <cellStyle name="Percent 2 3 4 4 4 2 2" xfId="24867"/>
    <cellStyle name="Percent 2 3 4 4 4 3" xfId="18703"/>
    <cellStyle name="Percent 2 3 4 4 5" xfId="9197"/>
    <cellStyle name="Percent 2 3 4 4 5 2" xfId="21608"/>
    <cellStyle name="Percent 2 3 4 4 6" xfId="14170"/>
    <cellStyle name="Percent 2 3 4 4_LNG &amp; LPG rework" xfId="30970"/>
    <cellStyle name="Percent 2 3 4 5" xfId="530"/>
    <cellStyle name="Percent 2 3 4 5 2" xfId="3330"/>
    <cellStyle name="Percent 2 3 4 5 2 2" xfId="7061"/>
    <cellStyle name="Percent 2 3 4 5 2 2 2" xfId="13219"/>
    <cellStyle name="Percent 2 3 4 5 2 2 2 2" xfId="25606"/>
    <cellStyle name="Percent 2 3 4 5 2 2 3" xfId="19486"/>
    <cellStyle name="Percent 2 3 4 5 2 3" xfId="9988"/>
    <cellStyle name="Percent 2 3 4 5 2 3 2" xfId="22391"/>
    <cellStyle name="Percent 2 3 4 5 2 4" xfId="16474"/>
    <cellStyle name="Percent 2 3 4 5 3" xfId="6274"/>
    <cellStyle name="Percent 2 3 4 5 3 2" xfId="10926"/>
    <cellStyle name="Percent 2 3 4 5 3 2 2" xfId="23327"/>
    <cellStyle name="Percent 2 3 4 5 3 3" xfId="18704"/>
    <cellStyle name="Percent 2 3 4 5 4" xfId="9198"/>
    <cellStyle name="Percent 2 3 4 5 4 2" xfId="21609"/>
    <cellStyle name="Percent 2 3 4 5 5" xfId="14261"/>
    <cellStyle name="Percent 2 3 4 5_LNG &amp; LPG rework" xfId="30971"/>
    <cellStyle name="Percent 2 3 4 6" xfId="3331"/>
    <cellStyle name="Percent 2 3 4 6 2" xfId="6275"/>
    <cellStyle name="Percent 2 3 4 6 2 2" xfId="12481"/>
    <cellStyle name="Percent 2 3 4 6 2 2 2" xfId="24868"/>
    <cellStyle name="Percent 2 3 4 6 2 3" xfId="18705"/>
    <cellStyle name="Percent 2 3 4 6 3" xfId="9199"/>
    <cellStyle name="Percent 2 3 4 6 3 2" xfId="21610"/>
    <cellStyle name="Percent 2 3 4 6 4" xfId="16475"/>
    <cellStyle name="Percent 2 3 4 7" xfId="3323"/>
    <cellStyle name="Percent 2 3 4 7 2" xfId="7056"/>
    <cellStyle name="Percent 2 3 4 7 2 2" xfId="13214"/>
    <cellStyle name="Percent 2 3 4 7 2 2 2" xfId="25601"/>
    <cellStyle name="Percent 2 3 4 7 2 3" xfId="19481"/>
    <cellStyle name="Percent 2 3 4 7 3" xfId="9983"/>
    <cellStyle name="Percent 2 3 4 7 3 2" xfId="22386"/>
    <cellStyle name="Percent 2 3 4 7 4" xfId="16467"/>
    <cellStyle name="Percent 2 3 4 8" xfId="6267"/>
    <cellStyle name="Percent 2 3 4 8 2" xfId="12476"/>
    <cellStyle name="Percent 2 3 4 8 2 2" xfId="24863"/>
    <cellStyle name="Percent 2 3 4 8 3" xfId="18697"/>
    <cellStyle name="Percent 2 3 4 9" xfId="9191"/>
    <cellStyle name="Percent 2 3 4 9 2" xfId="21602"/>
    <cellStyle name="Percent 2 3 4_LNG &amp; LPG rework" xfId="30965"/>
    <cellStyle name="Percent 2 3 5" xfId="199"/>
    <cellStyle name="Percent 2 3 5 2" xfId="575"/>
    <cellStyle name="Percent 2 3 5 2 2" xfId="3333"/>
    <cellStyle name="Percent 2 3 5 2 2 2" xfId="7063"/>
    <cellStyle name="Percent 2 3 5 2 2 2 2" xfId="13221"/>
    <cellStyle name="Percent 2 3 5 2 2 2 2 2" xfId="25608"/>
    <cellStyle name="Percent 2 3 5 2 2 2 3" xfId="19488"/>
    <cellStyle name="Percent 2 3 5 2 2 3" xfId="9990"/>
    <cellStyle name="Percent 2 3 5 2 2 3 2" xfId="22393"/>
    <cellStyle name="Percent 2 3 5 2 2 4" xfId="16477"/>
    <cellStyle name="Percent 2 3 5 2 3" xfId="6277"/>
    <cellStyle name="Percent 2 3 5 2 3 2" xfId="10663"/>
    <cellStyle name="Percent 2 3 5 2 3 2 2" xfId="23064"/>
    <cellStyle name="Percent 2 3 5 2 3 3" xfId="18707"/>
    <cellStyle name="Percent 2 3 5 2 4" xfId="9201"/>
    <cellStyle name="Percent 2 3 5 2 4 2" xfId="21612"/>
    <cellStyle name="Percent 2 3 5 2 5" xfId="14305"/>
    <cellStyle name="Percent 2 3 5 2 6" xfId="13770"/>
    <cellStyle name="Percent 2 3 5 2_LNG &amp; LPG rework" xfId="30973"/>
    <cellStyle name="Percent 2 3 5 3" xfId="3334"/>
    <cellStyle name="Percent 2 3 5 3 2" xfId="6278"/>
    <cellStyle name="Percent 2 3 5 3 2 2" xfId="10459"/>
    <cellStyle name="Percent 2 3 5 3 2 2 2" xfId="22860"/>
    <cellStyle name="Percent 2 3 5 3 2 3" xfId="18708"/>
    <cellStyle name="Percent 2 3 5 3 3" xfId="10852"/>
    <cellStyle name="Percent 2 3 5 3 3 2" xfId="23253"/>
    <cellStyle name="Percent 2 3 5 3 4" xfId="9202"/>
    <cellStyle name="Percent 2 3 5 3 4 2" xfId="21613"/>
    <cellStyle name="Percent 2 3 5 3 5" xfId="16478"/>
    <cellStyle name="Percent 2 3 5 3_LNG &amp; LPG rework" xfId="30974"/>
    <cellStyle name="Percent 2 3 5 4" xfId="3335"/>
    <cellStyle name="Percent 2 3 5 4 2" xfId="6279"/>
    <cellStyle name="Percent 2 3 5 4 2 2" xfId="12483"/>
    <cellStyle name="Percent 2 3 5 4 2 2 2" xfId="24870"/>
    <cellStyle name="Percent 2 3 5 4 2 3" xfId="18709"/>
    <cellStyle name="Percent 2 3 5 4 3" xfId="9203"/>
    <cellStyle name="Percent 2 3 5 4 3 2" xfId="21614"/>
    <cellStyle name="Percent 2 3 5 4 4" xfId="16479"/>
    <cellStyle name="Percent 2 3 5 5" xfId="3332"/>
    <cellStyle name="Percent 2 3 5 5 2" xfId="7062"/>
    <cellStyle name="Percent 2 3 5 5 2 2" xfId="13220"/>
    <cellStyle name="Percent 2 3 5 5 2 2 2" xfId="25607"/>
    <cellStyle name="Percent 2 3 5 5 2 3" xfId="19487"/>
    <cellStyle name="Percent 2 3 5 5 3" xfId="9989"/>
    <cellStyle name="Percent 2 3 5 5 3 2" xfId="22392"/>
    <cellStyle name="Percent 2 3 5 5 4" xfId="16476"/>
    <cellStyle name="Percent 2 3 5 6" xfId="6276"/>
    <cellStyle name="Percent 2 3 5 6 2" xfId="12482"/>
    <cellStyle name="Percent 2 3 5 6 2 2" xfId="24869"/>
    <cellStyle name="Percent 2 3 5 6 3" xfId="18706"/>
    <cellStyle name="Percent 2 3 5 7" xfId="9200"/>
    <cellStyle name="Percent 2 3 5 7 2" xfId="21611"/>
    <cellStyle name="Percent 2 3 5 8" xfId="13950"/>
    <cellStyle name="Percent 2 3 5 9" xfId="13592"/>
    <cellStyle name="Percent 2 3 5_LNG &amp; LPG rework" xfId="30972"/>
    <cellStyle name="Percent 2 3 6" xfId="289"/>
    <cellStyle name="Percent 2 3 6 2" xfId="663"/>
    <cellStyle name="Percent 2 3 6 2 2" xfId="4056"/>
    <cellStyle name="Percent 2 3 6 2 2 2" xfId="7123"/>
    <cellStyle name="Percent 2 3 6 2 2 2 2" xfId="13281"/>
    <cellStyle name="Percent 2 3 6 2 2 2 2 2" xfId="25668"/>
    <cellStyle name="Percent 2 3 6 2 2 2 3" xfId="19548"/>
    <cellStyle name="Percent 2 3 6 2 2 3" xfId="10050"/>
    <cellStyle name="Percent 2 3 6 2 2 3 2" xfId="22453"/>
    <cellStyle name="Percent 2 3 6 2 2 4" xfId="16627"/>
    <cellStyle name="Percent 2 3 6 2 3" xfId="6431"/>
    <cellStyle name="Percent 2 3 6 2 3 2" xfId="12590"/>
    <cellStyle name="Percent 2 3 6 2 3 2 2" xfId="24977"/>
    <cellStyle name="Percent 2 3 6 2 3 3" xfId="18857"/>
    <cellStyle name="Percent 2 3 6 2 4" xfId="9359"/>
    <cellStyle name="Percent 2 3 6 2 4 2" xfId="21762"/>
    <cellStyle name="Percent 2 3 6 2 5" xfId="14393"/>
    <cellStyle name="Percent 2 3 6 3" xfId="3336"/>
    <cellStyle name="Percent 2 3 6 3 2" xfId="7064"/>
    <cellStyle name="Percent 2 3 6 3 2 2" xfId="13222"/>
    <cellStyle name="Percent 2 3 6 3 2 2 2" xfId="25609"/>
    <cellStyle name="Percent 2 3 6 3 2 3" xfId="19489"/>
    <cellStyle name="Percent 2 3 6 3 3" xfId="9991"/>
    <cellStyle name="Percent 2 3 6 3 3 2" xfId="22394"/>
    <cellStyle name="Percent 2 3 6 3 4" xfId="16480"/>
    <cellStyle name="Percent 2 3 6 4" xfId="6280"/>
    <cellStyle name="Percent 2 3 6 4 2" xfId="12484"/>
    <cellStyle name="Percent 2 3 6 4 2 2" xfId="24871"/>
    <cellStyle name="Percent 2 3 6 4 3" xfId="18710"/>
    <cellStyle name="Percent 2 3 6 5" xfId="9204"/>
    <cellStyle name="Percent 2 3 6 5 2" xfId="21615"/>
    <cellStyle name="Percent 2 3 6 6" xfId="14038"/>
    <cellStyle name="Percent 2 3 6 7" xfId="13682"/>
    <cellStyle name="Percent 2 3 6_LNG &amp; LPG rework" xfId="30975"/>
    <cellStyle name="Percent 2 3 7" xfId="377"/>
    <cellStyle name="Percent 2 3 7 2" xfId="751"/>
    <cellStyle name="Percent 2 3 7 2 2" xfId="4136"/>
    <cellStyle name="Percent 2 3 7 2 2 2" xfId="7200"/>
    <cellStyle name="Percent 2 3 7 2 2 2 2" xfId="13358"/>
    <cellStyle name="Percent 2 3 7 2 2 2 2 2" xfId="25745"/>
    <cellStyle name="Percent 2 3 7 2 2 2 3" xfId="19625"/>
    <cellStyle name="Percent 2 3 7 2 2 3" xfId="10127"/>
    <cellStyle name="Percent 2 3 7 2 2 3 2" xfId="22530"/>
    <cellStyle name="Percent 2 3 7 2 2 4" xfId="16707"/>
    <cellStyle name="Percent 2 3 7 2 3" xfId="6511"/>
    <cellStyle name="Percent 2 3 7 2 3 2" xfId="12670"/>
    <cellStyle name="Percent 2 3 7 2 3 2 2" xfId="25057"/>
    <cellStyle name="Percent 2 3 7 2 3 3" xfId="18937"/>
    <cellStyle name="Percent 2 3 7 2 4" xfId="9439"/>
    <cellStyle name="Percent 2 3 7 2 4 2" xfId="21842"/>
    <cellStyle name="Percent 2 3 7 2 5" xfId="14481"/>
    <cellStyle name="Percent 2 3 7 3" xfId="3337"/>
    <cellStyle name="Percent 2 3 7 3 2" xfId="7065"/>
    <cellStyle name="Percent 2 3 7 3 2 2" xfId="13223"/>
    <cellStyle name="Percent 2 3 7 3 2 2 2" xfId="25610"/>
    <cellStyle name="Percent 2 3 7 3 2 3" xfId="19490"/>
    <cellStyle name="Percent 2 3 7 3 3" xfId="9992"/>
    <cellStyle name="Percent 2 3 7 3 3 2" xfId="22395"/>
    <cellStyle name="Percent 2 3 7 3 4" xfId="16481"/>
    <cellStyle name="Percent 2 3 7 4" xfId="6281"/>
    <cellStyle name="Percent 2 3 7 4 2" xfId="12485"/>
    <cellStyle name="Percent 2 3 7 4 2 2" xfId="24872"/>
    <cellStyle name="Percent 2 3 7 4 3" xfId="18711"/>
    <cellStyle name="Percent 2 3 7 5" xfId="9205"/>
    <cellStyle name="Percent 2 3 7 5 2" xfId="21616"/>
    <cellStyle name="Percent 2 3 7 6" xfId="14126"/>
    <cellStyle name="Percent 2 3 7_LNG &amp; LPG rework" xfId="30976"/>
    <cellStyle name="Percent 2 3 8" xfId="486"/>
    <cellStyle name="Percent 2 3 8 2" xfId="3338"/>
    <cellStyle name="Percent 2 3 8 2 2" xfId="7066"/>
    <cellStyle name="Percent 2 3 8 2 2 2" xfId="13224"/>
    <cellStyle name="Percent 2 3 8 2 2 2 2" xfId="25611"/>
    <cellStyle name="Percent 2 3 8 2 2 3" xfId="19491"/>
    <cellStyle name="Percent 2 3 8 2 3" xfId="9993"/>
    <cellStyle name="Percent 2 3 8 2 3 2" xfId="22396"/>
    <cellStyle name="Percent 2 3 8 2 4" xfId="16482"/>
    <cellStyle name="Percent 2 3 8 3" xfId="6282"/>
    <cellStyle name="Percent 2 3 8 3 2" xfId="10887"/>
    <cellStyle name="Percent 2 3 8 3 2 2" xfId="23288"/>
    <cellStyle name="Percent 2 3 8 3 3" xfId="18712"/>
    <cellStyle name="Percent 2 3 8 4" xfId="9206"/>
    <cellStyle name="Percent 2 3 8 4 2" xfId="21617"/>
    <cellStyle name="Percent 2 3 8 5" xfId="14217"/>
    <cellStyle name="Percent 2 3 8_LNG &amp; LPG rework" xfId="30977"/>
    <cellStyle name="Percent 2 3 9" xfId="3339"/>
    <cellStyle name="Percent 2 3 9 2" xfId="6283"/>
    <cellStyle name="Percent 2 3 9 2 2" xfId="12486"/>
    <cellStyle name="Percent 2 3 9 2 2 2" xfId="24873"/>
    <cellStyle name="Percent 2 3 9 2 3" xfId="18713"/>
    <cellStyle name="Percent 2 3 9 3" xfId="9207"/>
    <cellStyle name="Percent 2 3 9 3 2" xfId="21618"/>
    <cellStyle name="Percent 2 3 9 4" xfId="16483"/>
    <cellStyle name="Percent 2 3_LNG &amp; LPG rework" xfId="30922"/>
    <cellStyle name="Percent 2 4" xfId="113"/>
    <cellStyle name="Percent 2 4 10" xfId="1059"/>
    <cellStyle name="Percent 2 4 10 2" xfId="6645"/>
    <cellStyle name="Percent 2 4 10 2 2" xfId="12804"/>
    <cellStyle name="Percent 2 4 10 2 2 2" xfId="25191"/>
    <cellStyle name="Percent 2 4 10 2 3" xfId="19071"/>
    <cellStyle name="Percent 2 4 10 3" xfId="9573"/>
    <cellStyle name="Percent 2 4 10 3 2" xfId="21976"/>
    <cellStyle name="Percent 2 4 10 4" xfId="14647"/>
    <cellStyle name="Percent 2 4 11" xfId="4439"/>
    <cellStyle name="Percent 2 4 11 2" xfId="11045"/>
    <cellStyle name="Percent 2 4 11 2 2" xfId="23433"/>
    <cellStyle name="Percent 2 4 11 3" xfId="16876"/>
    <cellStyle name="Percent 2 4 12" xfId="7364"/>
    <cellStyle name="Percent 2 4 12 2" xfId="19782"/>
    <cellStyle name="Percent 2 4 13" xfId="13866"/>
    <cellStyle name="Percent 2 4 14" xfId="13509"/>
    <cellStyle name="Percent 2 4 2" xfId="126"/>
    <cellStyle name="Percent 2 4 2 10" xfId="6284"/>
    <cellStyle name="Percent 2 4 2 10 2" xfId="12487"/>
    <cellStyle name="Percent 2 4 2 10 2 2" xfId="24874"/>
    <cellStyle name="Percent 2 4 2 10 3" xfId="18714"/>
    <cellStyle name="Percent 2 4 2 11" xfId="9208"/>
    <cellStyle name="Percent 2 4 2 11 2" xfId="21619"/>
    <cellStyle name="Percent 2 4 2 12" xfId="13879"/>
    <cellStyle name="Percent 2 4 2 13" xfId="13522"/>
    <cellStyle name="Percent 2 4 2 2" xfId="148"/>
    <cellStyle name="Percent 2 4 2 2 10" xfId="9209"/>
    <cellStyle name="Percent 2 4 2 2 10 2" xfId="21620"/>
    <cellStyle name="Percent 2 4 2 2 11" xfId="13901"/>
    <cellStyle name="Percent 2 4 2 2 12" xfId="13544"/>
    <cellStyle name="Percent 2 4 2 2 2" xfId="192"/>
    <cellStyle name="Percent 2 4 2 2 2 10" xfId="13945"/>
    <cellStyle name="Percent 2 4 2 2 2 11" xfId="13588"/>
    <cellStyle name="Percent 2 4 2 2 2 2" xfId="283"/>
    <cellStyle name="Percent 2 4 2 2 2 2 2" xfId="659"/>
    <cellStyle name="Percent 2 4 2 2 2 2 2 2" xfId="3344"/>
    <cellStyle name="Percent 2 4 2 2 2 2 2 2 2" xfId="7071"/>
    <cellStyle name="Percent 2 4 2 2 2 2 2 2 2 2" xfId="13229"/>
    <cellStyle name="Percent 2 4 2 2 2 2 2 2 2 2 2" xfId="25616"/>
    <cellStyle name="Percent 2 4 2 2 2 2 2 2 2 3" xfId="19496"/>
    <cellStyle name="Percent 2 4 2 2 2 2 2 2 3" xfId="9998"/>
    <cellStyle name="Percent 2 4 2 2 2 2 2 2 3 2" xfId="22401"/>
    <cellStyle name="Percent 2 4 2 2 2 2 2 2 4" xfId="16488"/>
    <cellStyle name="Percent 2 4 2 2 2 2 2 3" xfId="6288"/>
    <cellStyle name="Percent 2 4 2 2 2 2 2 3 2" xfId="10664"/>
    <cellStyle name="Percent 2 4 2 2 2 2 2 3 2 2" xfId="23065"/>
    <cellStyle name="Percent 2 4 2 2 2 2 2 3 3" xfId="18718"/>
    <cellStyle name="Percent 2 4 2 2 2 2 2 4" xfId="9212"/>
    <cellStyle name="Percent 2 4 2 2 2 2 2 4 2" xfId="21623"/>
    <cellStyle name="Percent 2 4 2 2 2 2 2 5" xfId="14389"/>
    <cellStyle name="Percent 2 4 2 2 2 2 2 6" xfId="13854"/>
    <cellStyle name="Percent 2 4 2 2 2 2 2_LNG &amp; LPG rework" xfId="30983"/>
    <cellStyle name="Percent 2 4 2 2 2 2 3" xfId="3345"/>
    <cellStyle name="Percent 2 4 2 2 2 2 3 2" xfId="6289"/>
    <cellStyle name="Percent 2 4 2 2 2 2 3 2 2" xfId="10460"/>
    <cellStyle name="Percent 2 4 2 2 2 2 3 2 2 2" xfId="22861"/>
    <cellStyle name="Percent 2 4 2 2 2 2 3 2 3" xfId="18719"/>
    <cellStyle name="Percent 2 4 2 2 2 2 3 3" xfId="10853"/>
    <cellStyle name="Percent 2 4 2 2 2 2 3 3 2" xfId="23254"/>
    <cellStyle name="Percent 2 4 2 2 2 2 3 4" xfId="9213"/>
    <cellStyle name="Percent 2 4 2 2 2 2 3 4 2" xfId="21624"/>
    <cellStyle name="Percent 2 4 2 2 2 2 3 5" xfId="16489"/>
    <cellStyle name="Percent 2 4 2 2 2 2 3_LNG &amp; LPG rework" xfId="30984"/>
    <cellStyle name="Percent 2 4 2 2 2 2 4" xfId="3346"/>
    <cellStyle name="Percent 2 4 2 2 2 2 4 2" xfId="6290"/>
    <cellStyle name="Percent 2 4 2 2 2 2 4 2 2" xfId="12491"/>
    <cellStyle name="Percent 2 4 2 2 2 2 4 2 2 2" xfId="24878"/>
    <cellStyle name="Percent 2 4 2 2 2 2 4 2 3" xfId="18720"/>
    <cellStyle name="Percent 2 4 2 2 2 2 4 3" xfId="9214"/>
    <cellStyle name="Percent 2 4 2 2 2 2 4 3 2" xfId="21625"/>
    <cellStyle name="Percent 2 4 2 2 2 2 4 4" xfId="16490"/>
    <cellStyle name="Percent 2 4 2 2 2 2 5" xfId="3343"/>
    <cellStyle name="Percent 2 4 2 2 2 2 5 2" xfId="7070"/>
    <cellStyle name="Percent 2 4 2 2 2 2 5 2 2" xfId="13228"/>
    <cellStyle name="Percent 2 4 2 2 2 2 5 2 2 2" xfId="25615"/>
    <cellStyle name="Percent 2 4 2 2 2 2 5 2 3" xfId="19495"/>
    <cellStyle name="Percent 2 4 2 2 2 2 5 3" xfId="9997"/>
    <cellStyle name="Percent 2 4 2 2 2 2 5 3 2" xfId="22400"/>
    <cellStyle name="Percent 2 4 2 2 2 2 5 4" xfId="16487"/>
    <cellStyle name="Percent 2 4 2 2 2 2 6" xfId="6287"/>
    <cellStyle name="Percent 2 4 2 2 2 2 6 2" xfId="12490"/>
    <cellStyle name="Percent 2 4 2 2 2 2 6 2 2" xfId="24877"/>
    <cellStyle name="Percent 2 4 2 2 2 2 6 3" xfId="18717"/>
    <cellStyle name="Percent 2 4 2 2 2 2 7" xfId="9211"/>
    <cellStyle name="Percent 2 4 2 2 2 2 7 2" xfId="21622"/>
    <cellStyle name="Percent 2 4 2 2 2 2 8" xfId="14034"/>
    <cellStyle name="Percent 2 4 2 2 2 2 9" xfId="13676"/>
    <cellStyle name="Percent 2 4 2 2 2 2_LNG &amp; LPG rework" xfId="30982"/>
    <cellStyle name="Percent 2 4 2 2 2 3" xfId="373"/>
    <cellStyle name="Percent 2 4 2 2 2 3 2" xfId="747"/>
    <cellStyle name="Percent 2 4 2 2 2 3 2 2" xfId="4133"/>
    <cellStyle name="Percent 2 4 2 2 2 3 2 2 2" xfId="7197"/>
    <cellStyle name="Percent 2 4 2 2 2 3 2 2 2 2" xfId="13355"/>
    <cellStyle name="Percent 2 4 2 2 2 3 2 2 2 2 2" xfId="25742"/>
    <cellStyle name="Percent 2 4 2 2 2 3 2 2 2 3" xfId="19622"/>
    <cellStyle name="Percent 2 4 2 2 2 3 2 2 3" xfId="10124"/>
    <cellStyle name="Percent 2 4 2 2 2 3 2 2 3 2" xfId="22527"/>
    <cellStyle name="Percent 2 4 2 2 2 3 2 2 4" xfId="16704"/>
    <cellStyle name="Percent 2 4 2 2 2 3 2 3" xfId="6508"/>
    <cellStyle name="Percent 2 4 2 2 2 3 2 3 2" xfId="12667"/>
    <cellStyle name="Percent 2 4 2 2 2 3 2 3 2 2" xfId="25054"/>
    <cellStyle name="Percent 2 4 2 2 2 3 2 3 3" xfId="18934"/>
    <cellStyle name="Percent 2 4 2 2 2 3 2 4" xfId="9436"/>
    <cellStyle name="Percent 2 4 2 2 2 3 2 4 2" xfId="21839"/>
    <cellStyle name="Percent 2 4 2 2 2 3 2 5" xfId="14477"/>
    <cellStyle name="Percent 2 4 2 2 2 3 3" xfId="3347"/>
    <cellStyle name="Percent 2 4 2 2 2 3 3 2" xfId="7072"/>
    <cellStyle name="Percent 2 4 2 2 2 3 3 2 2" xfId="13230"/>
    <cellStyle name="Percent 2 4 2 2 2 3 3 2 2 2" xfId="25617"/>
    <cellStyle name="Percent 2 4 2 2 2 3 3 2 3" xfId="19497"/>
    <cellStyle name="Percent 2 4 2 2 2 3 3 3" xfId="9999"/>
    <cellStyle name="Percent 2 4 2 2 2 3 3 3 2" xfId="22402"/>
    <cellStyle name="Percent 2 4 2 2 2 3 3 4" xfId="16491"/>
    <cellStyle name="Percent 2 4 2 2 2 3 4" xfId="6291"/>
    <cellStyle name="Percent 2 4 2 2 2 3 4 2" xfId="12492"/>
    <cellStyle name="Percent 2 4 2 2 2 3 4 2 2" xfId="24879"/>
    <cellStyle name="Percent 2 4 2 2 2 3 4 3" xfId="18721"/>
    <cellStyle name="Percent 2 4 2 2 2 3 5" xfId="9215"/>
    <cellStyle name="Percent 2 4 2 2 2 3 5 2" xfId="21626"/>
    <cellStyle name="Percent 2 4 2 2 2 3 6" xfId="14122"/>
    <cellStyle name="Percent 2 4 2 2 2 3 7" xfId="13766"/>
    <cellStyle name="Percent 2 4 2 2 2 3_LNG &amp; LPG rework" xfId="30985"/>
    <cellStyle name="Percent 2 4 2 2 2 4" xfId="461"/>
    <cellStyle name="Percent 2 4 2 2 2 4 2" xfId="835"/>
    <cellStyle name="Percent 2 4 2 2 2 4 2 2" xfId="4219"/>
    <cellStyle name="Percent 2 4 2 2 2 4 2 2 2" xfId="7279"/>
    <cellStyle name="Percent 2 4 2 2 2 4 2 2 2 2" xfId="13437"/>
    <cellStyle name="Percent 2 4 2 2 2 4 2 2 2 2 2" xfId="25824"/>
    <cellStyle name="Percent 2 4 2 2 2 4 2 2 2 3" xfId="19704"/>
    <cellStyle name="Percent 2 4 2 2 2 4 2 2 3" xfId="10206"/>
    <cellStyle name="Percent 2 4 2 2 2 4 2 2 3 2" xfId="22609"/>
    <cellStyle name="Percent 2 4 2 2 2 4 2 2 4" xfId="16790"/>
    <cellStyle name="Percent 2 4 2 2 2 4 2 3" xfId="6594"/>
    <cellStyle name="Percent 2 4 2 2 2 4 2 3 2" xfId="12753"/>
    <cellStyle name="Percent 2 4 2 2 2 4 2 3 2 2" xfId="25140"/>
    <cellStyle name="Percent 2 4 2 2 2 4 2 3 3" xfId="19020"/>
    <cellStyle name="Percent 2 4 2 2 2 4 2 4" xfId="9522"/>
    <cellStyle name="Percent 2 4 2 2 2 4 2 4 2" xfId="21925"/>
    <cellStyle name="Percent 2 4 2 2 2 4 2 5" xfId="14565"/>
    <cellStyle name="Percent 2 4 2 2 2 4 3" xfId="3348"/>
    <cellStyle name="Percent 2 4 2 2 2 4 3 2" xfId="7073"/>
    <cellStyle name="Percent 2 4 2 2 2 4 3 2 2" xfId="13231"/>
    <cellStyle name="Percent 2 4 2 2 2 4 3 2 2 2" xfId="25618"/>
    <cellStyle name="Percent 2 4 2 2 2 4 3 2 3" xfId="19498"/>
    <cellStyle name="Percent 2 4 2 2 2 4 3 3" xfId="10000"/>
    <cellStyle name="Percent 2 4 2 2 2 4 3 3 2" xfId="22403"/>
    <cellStyle name="Percent 2 4 2 2 2 4 3 4" xfId="16492"/>
    <cellStyle name="Percent 2 4 2 2 2 4 4" xfId="6292"/>
    <cellStyle name="Percent 2 4 2 2 2 4 4 2" xfId="12493"/>
    <cellStyle name="Percent 2 4 2 2 2 4 4 2 2" xfId="24880"/>
    <cellStyle name="Percent 2 4 2 2 2 4 4 3" xfId="18722"/>
    <cellStyle name="Percent 2 4 2 2 2 4 5" xfId="9216"/>
    <cellStyle name="Percent 2 4 2 2 2 4 5 2" xfId="21627"/>
    <cellStyle name="Percent 2 4 2 2 2 4 6" xfId="14210"/>
    <cellStyle name="Percent 2 4 2 2 2 4_LNG &amp; LPG rework" xfId="30986"/>
    <cellStyle name="Percent 2 4 2 2 2 5" xfId="570"/>
    <cellStyle name="Percent 2 4 2 2 2 5 2" xfId="3349"/>
    <cellStyle name="Percent 2 4 2 2 2 5 2 2" xfId="7074"/>
    <cellStyle name="Percent 2 4 2 2 2 5 2 2 2" xfId="13232"/>
    <cellStyle name="Percent 2 4 2 2 2 5 2 2 2 2" xfId="25619"/>
    <cellStyle name="Percent 2 4 2 2 2 5 2 2 3" xfId="19499"/>
    <cellStyle name="Percent 2 4 2 2 2 5 2 3" xfId="10001"/>
    <cellStyle name="Percent 2 4 2 2 2 5 2 3 2" xfId="22404"/>
    <cellStyle name="Percent 2 4 2 2 2 5 2 4" xfId="16493"/>
    <cellStyle name="Percent 2 4 2 2 2 5 3" xfId="6293"/>
    <cellStyle name="Percent 2 4 2 2 2 5 3 2" xfId="10966"/>
    <cellStyle name="Percent 2 4 2 2 2 5 3 2 2" xfId="23367"/>
    <cellStyle name="Percent 2 4 2 2 2 5 3 3" xfId="18723"/>
    <cellStyle name="Percent 2 4 2 2 2 5 4" xfId="9217"/>
    <cellStyle name="Percent 2 4 2 2 2 5 4 2" xfId="21628"/>
    <cellStyle name="Percent 2 4 2 2 2 5 5" xfId="14301"/>
    <cellStyle name="Percent 2 4 2 2 2 5_LNG &amp; LPG rework" xfId="30987"/>
    <cellStyle name="Percent 2 4 2 2 2 6" xfId="3350"/>
    <cellStyle name="Percent 2 4 2 2 2 6 2" xfId="6294"/>
    <cellStyle name="Percent 2 4 2 2 2 6 2 2" xfId="12494"/>
    <cellStyle name="Percent 2 4 2 2 2 6 2 2 2" xfId="24881"/>
    <cellStyle name="Percent 2 4 2 2 2 6 2 3" xfId="18724"/>
    <cellStyle name="Percent 2 4 2 2 2 6 3" xfId="9218"/>
    <cellStyle name="Percent 2 4 2 2 2 6 3 2" xfId="21629"/>
    <cellStyle name="Percent 2 4 2 2 2 6 4" xfId="16494"/>
    <cellStyle name="Percent 2 4 2 2 2 7" xfId="3342"/>
    <cellStyle name="Percent 2 4 2 2 2 7 2" xfId="7069"/>
    <cellStyle name="Percent 2 4 2 2 2 7 2 2" xfId="13227"/>
    <cellStyle name="Percent 2 4 2 2 2 7 2 2 2" xfId="25614"/>
    <cellStyle name="Percent 2 4 2 2 2 7 2 3" xfId="19494"/>
    <cellStyle name="Percent 2 4 2 2 2 7 3" xfId="9996"/>
    <cellStyle name="Percent 2 4 2 2 2 7 3 2" xfId="22399"/>
    <cellStyle name="Percent 2 4 2 2 2 7 4" xfId="16486"/>
    <cellStyle name="Percent 2 4 2 2 2 8" xfId="6286"/>
    <cellStyle name="Percent 2 4 2 2 2 8 2" xfId="12489"/>
    <cellStyle name="Percent 2 4 2 2 2 8 2 2" xfId="24876"/>
    <cellStyle name="Percent 2 4 2 2 2 8 3" xfId="18716"/>
    <cellStyle name="Percent 2 4 2 2 2 9" xfId="9210"/>
    <cellStyle name="Percent 2 4 2 2 2 9 2" xfId="21621"/>
    <cellStyle name="Percent 2 4 2 2 2_LNG &amp; LPG rework" xfId="30981"/>
    <cellStyle name="Percent 2 4 2 2 3" xfId="239"/>
    <cellStyle name="Percent 2 4 2 2 3 2" xfId="615"/>
    <cellStyle name="Percent 2 4 2 2 3 2 2" xfId="3352"/>
    <cellStyle name="Percent 2 4 2 2 3 2 2 2" xfId="7076"/>
    <cellStyle name="Percent 2 4 2 2 3 2 2 2 2" xfId="13234"/>
    <cellStyle name="Percent 2 4 2 2 3 2 2 2 2 2" xfId="25621"/>
    <cellStyle name="Percent 2 4 2 2 3 2 2 2 3" xfId="19501"/>
    <cellStyle name="Percent 2 4 2 2 3 2 2 3" xfId="10003"/>
    <cellStyle name="Percent 2 4 2 2 3 2 2 3 2" xfId="22406"/>
    <cellStyle name="Percent 2 4 2 2 3 2 2 4" xfId="16496"/>
    <cellStyle name="Percent 2 4 2 2 3 2 3" xfId="6296"/>
    <cellStyle name="Percent 2 4 2 2 3 2 3 2" xfId="10665"/>
    <cellStyle name="Percent 2 4 2 2 3 2 3 2 2" xfId="23066"/>
    <cellStyle name="Percent 2 4 2 2 3 2 3 3" xfId="18726"/>
    <cellStyle name="Percent 2 4 2 2 3 2 4" xfId="9220"/>
    <cellStyle name="Percent 2 4 2 2 3 2 4 2" xfId="21631"/>
    <cellStyle name="Percent 2 4 2 2 3 2 5" xfId="14345"/>
    <cellStyle name="Percent 2 4 2 2 3 2 6" xfId="13810"/>
    <cellStyle name="Percent 2 4 2 2 3 2_LNG &amp; LPG rework" xfId="30989"/>
    <cellStyle name="Percent 2 4 2 2 3 3" xfId="3353"/>
    <cellStyle name="Percent 2 4 2 2 3 3 2" xfId="6297"/>
    <cellStyle name="Percent 2 4 2 2 3 3 2 2" xfId="10461"/>
    <cellStyle name="Percent 2 4 2 2 3 3 2 2 2" xfId="22862"/>
    <cellStyle name="Percent 2 4 2 2 3 3 2 3" xfId="18727"/>
    <cellStyle name="Percent 2 4 2 2 3 3 3" xfId="10854"/>
    <cellStyle name="Percent 2 4 2 2 3 3 3 2" xfId="23255"/>
    <cellStyle name="Percent 2 4 2 2 3 3 4" xfId="9221"/>
    <cellStyle name="Percent 2 4 2 2 3 3 4 2" xfId="21632"/>
    <cellStyle name="Percent 2 4 2 2 3 3 5" xfId="16497"/>
    <cellStyle name="Percent 2 4 2 2 3 3_LNG &amp; LPG rework" xfId="30990"/>
    <cellStyle name="Percent 2 4 2 2 3 4" xfId="3354"/>
    <cellStyle name="Percent 2 4 2 2 3 4 2" xfId="6298"/>
    <cellStyle name="Percent 2 4 2 2 3 4 2 2" xfId="12496"/>
    <cellStyle name="Percent 2 4 2 2 3 4 2 2 2" xfId="24883"/>
    <cellStyle name="Percent 2 4 2 2 3 4 2 3" xfId="18728"/>
    <cellStyle name="Percent 2 4 2 2 3 4 3" xfId="9222"/>
    <cellStyle name="Percent 2 4 2 2 3 4 3 2" xfId="21633"/>
    <cellStyle name="Percent 2 4 2 2 3 4 4" xfId="16498"/>
    <cellStyle name="Percent 2 4 2 2 3 5" xfId="3351"/>
    <cellStyle name="Percent 2 4 2 2 3 5 2" xfId="7075"/>
    <cellStyle name="Percent 2 4 2 2 3 5 2 2" xfId="13233"/>
    <cellStyle name="Percent 2 4 2 2 3 5 2 2 2" xfId="25620"/>
    <cellStyle name="Percent 2 4 2 2 3 5 2 3" xfId="19500"/>
    <cellStyle name="Percent 2 4 2 2 3 5 3" xfId="10002"/>
    <cellStyle name="Percent 2 4 2 2 3 5 3 2" xfId="22405"/>
    <cellStyle name="Percent 2 4 2 2 3 5 4" xfId="16495"/>
    <cellStyle name="Percent 2 4 2 2 3 6" xfId="6295"/>
    <cellStyle name="Percent 2 4 2 2 3 6 2" xfId="12495"/>
    <cellStyle name="Percent 2 4 2 2 3 6 2 2" xfId="24882"/>
    <cellStyle name="Percent 2 4 2 2 3 6 3" xfId="18725"/>
    <cellStyle name="Percent 2 4 2 2 3 7" xfId="9219"/>
    <cellStyle name="Percent 2 4 2 2 3 7 2" xfId="21630"/>
    <cellStyle name="Percent 2 4 2 2 3 8" xfId="13990"/>
    <cellStyle name="Percent 2 4 2 2 3 9" xfId="13632"/>
    <cellStyle name="Percent 2 4 2 2 3_LNG &amp; LPG rework" xfId="30988"/>
    <cellStyle name="Percent 2 4 2 2 4" xfId="329"/>
    <cellStyle name="Percent 2 4 2 2 4 2" xfId="703"/>
    <cellStyle name="Percent 2 4 2 2 4 2 2" xfId="4089"/>
    <cellStyle name="Percent 2 4 2 2 4 2 2 2" xfId="7153"/>
    <cellStyle name="Percent 2 4 2 2 4 2 2 2 2" xfId="13311"/>
    <cellStyle name="Percent 2 4 2 2 4 2 2 2 2 2" xfId="25698"/>
    <cellStyle name="Percent 2 4 2 2 4 2 2 2 3" xfId="19578"/>
    <cellStyle name="Percent 2 4 2 2 4 2 2 3" xfId="10080"/>
    <cellStyle name="Percent 2 4 2 2 4 2 2 3 2" xfId="22483"/>
    <cellStyle name="Percent 2 4 2 2 4 2 2 4" xfId="16660"/>
    <cellStyle name="Percent 2 4 2 2 4 2 3" xfId="6464"/>
    <cellStyle name="Percent 2 4 2 2 4 2 3 2" xfId="12623"/>
    <cellStyle name="Percent 2 4 2 2 4 2 3 2 2" xfId="25010"/>
    <cellStyle name="Percent 2 4 2 2 4 2 3 3" xfId="18890"/>
    <cellStyle name="Percent 2 4 2 2 4 2 4" xfId="9392"/>
    <cellStyle name="Percent 2 4 2 2 4 2 4 2" xfId="21795"/>
    <cellStyle name="Percent 2 4 2 2 4 2 5" xfId="14433"/>
    <cellStyle name="Percent 2 4 2 2 4 3" xfId="3355"/>
    <cellStyle name="Percent 2 4 2 2 4 3 2" xfId="7077"/>
    <cellStyle name="Percent 2 4 2 2 4 3 2 2" xfId="13235"/>
    <cellStyle name="Percent 2 4 2 2 4 3 2 2 2" xfId="25622"/>
    <cellStyle name="Percent 2 4 2 2 4 3 2 3" xfId="19502"/>
    <cellStyle name="Percent 2 4 2 2 4 3 3" xfId="10004"/>
    <cellStyle name="Percent 2 4 2 2 4 3 3 2" xfId="22407"/>
    <cellStyle name="Percent 2 4 2 2 4 3 4" xfId="16499"/>
    <cellStyle name="Percent 2 4 2 2 4 4" xfId="6299"/>
    <cellStyle name="Percent 2 4 2 2 4 4 2" xfId="12497"/>
    <cellStyle name="Percent 2 4 2 2 4 4 2 2" xfId="24884"/>
    <cellStyle name="Percent 2 4 2 2 4 4 3" xfId="18729"/>
    <cellStyle name="Percent 2 4 2 2 4 5" xfId="9223"/>
    <cellStyle name="Percent 2 4 2 2 4 5 2" xfId="21634"/>
    <cellStyle name="Percent 2 4 2 2 4 6" xfId="14078"/>
    <cellStyle name="Percent 2 4 2 2 4 7" xfId="13722"/>
    <cellStyle name="Percent 2 4 2 2 4_LNG &amp; LPG rework" xfId="30991"/>
    <cellStyle name="Percent 2 4 2 2 5" xfId="417"/>
    <cellStyle name="Percent 2 4 2 2 5 2" xfId="791"/>
    <cellStyle name="Percent 2 4 2 2 5 2 2" xfId="4175"/>
    <cellStyle name="Percent 2 4 2 2 5 2 2 2" xfId="7235"/>
    <cellStyle name="Percent 2 4 2 2 5 2 2 2 2" xfId="13393"/>
    <cellStyle name="Percent 2 4 2 2 5 2 2 2 2 2" xfId="25780"/>
    <cellStyle name="Percent 2 4 2 2 5 2 2 2 3" xfId="19660"/>
    <cellStyle name="Percent 2 4 2 2 5 2 2 3" xfId="10162"/>
    <cellStyle name="Percent 2 4 2 2 5 2 2 3 2" xfId="22565"/>
    <cellStyle name="Percent 2 4 2 2 5 2 2 4" xfId="16746"/>
    <cellStyle name="Percent 2 4 2 2 5 2 3" xfId="6550"/>
    <cellStyle name="Percent 2 4 2 2 5 2 3 2" xfId="12709"/>
    <cellStyle name="Percent 2 4 2 2 5 2 3 2 2" xfId="25096"/>
    <cellStyle name="Percent 2 4 2 2 5 2 3 3" xfId="18976"/>
    <cellStyle name="Percent 2 4 2 2 5 2 4" xfId="9478"/>
    <cellStyle name="Percent 2 4 2 2 5 2 4 2" xfId="21881"/>
    <cellStyle name="Percent 2 4 2 2 5 2 5" xfId="14521"/>
    <cellStyle name="Percent 2 4 2 2 5 3" xfId="3356"/>
    <cellStyle name="Percent 2 4 2 2 5 3 2" xfId="7078"/>
    <cellStyle name="Percent 2 4 2 2 5 3 2 2" xfId="13236"/>
    <cellStyle name="Percent 2 4 2 2 5 3 2 2 2" xfId="25623"/>
    <cellStyle name="Percent 2 4 2 2 5 3 2 3" xfId="19503"/>
    <cellStyle name="Percent 2 4 2 2 5 3 3" xfId="10005"/>
    <cellStyle name="Percent 2 4 2 2 5 3 3 2" xfId="22408"/>
    <cellStyle name="Percent 2 4 2 2 5 3 4" xfId="16500"/>
    <cellStyle name="Percent 2 4 2 2 5 4" xfId="6300"/>
    <cellStyle name="Percent 2 4 2 2 5 4 2" xfId="12498"/>
    <cellStyle name="Percent 2 4 2 2 5 4 2 2" xfId="24885"/>
    <cellStyle name="Percent 2 4 2 2 5 4 3" xfId="18730"/>
    <cellStyle name="Percent 2 4 2 2 5 5" xfId="9224"/>
    <cellStyle name="Percent 2 4 2 2 5 5 2" xfId="21635"/>
    <cellStyle name="Percent 2 4 2 2 5 6" xfId="14166"/>
    <cellStyle name="Percent 2 4 2 2 5_LNG &amp; LPG rework" xfId="30992"/>
    <cellStyle name="Percent 2 4 2 2 6" xfId="526"/>
    <cellStyle name="Percent 2 4 2 2 6 2" xfId="3357"/>
    <cellStyle name="Percent 2 4 2 2 6 2 2" xfId="7079"/>
    <cellStyle name="Percent 2 4 2 2 6 2 2 2" xfId="13237"/>
    <cellStyle name="Percent 2 4 2 2 6 2 2 2 2" xfId="25624"/>
    <cellStyle name="Percent 2 4 2 2 6 2 2 3" xfId="19504"/>
    <cellStyle name="Percent 2 4 2 2 6 2 3" xfId="10006"/>
    <cellStyle name="Percent 2 4 2 2 6 2 3 2" xfId="22409"/>
    <cellStyle name="Percent 2 4 2 2 6 2 4" xfId="16501"/>
    <cellStyle name="Percent 2 4 2 2 6 3" xfId="6301"/>
    <cellStyle name="Percent 2 4 2 2 6 3 2" xfId="10922"/>
    <cellStyle name="Percent 2 4 2 2 6 3 2 2" xfId="23323"/>
    <cellStyle name="Percent 2 4 2 2 6 3 3" xfId="18731"/>
    <cellStyle name="Percent 2 4 2 2 6 4" xfId="9225"/>
    <cellStyle name="Percent 2 4 2 2 6 4 2" xfId="21636"/>
    <cellStyle name="Percent 2 4 2 2 6 5" xfId="14257"/>
    <cellStyle name="Percent 2 4 2 2 6_LNG &amp; LPG rework" xfId="30993"/>
    <cellStyle name="Percent 2 4 2 2 7" xfId="3358"/>
    <cellStyle name="Percent 2 4 2 2 7 2" xfId="6302"/>
    <cellStyle name="Percent 2 4 2 2 7 2 2" xfId="12499"/>
    <cellStyle name="Percent 2 4 2 2 7 2 2 2" xfId="24886"/>
    <cellStyle name="Percent 2 4 2 2 7 2 3" xfId="18732"/>
    <cellStyle name="Percent 2 4 2 2 7 3" xfId="9226"/>
    <cellStyle name="Percent 2 4 2 2 7 3 2" xfId="21637"/>
    <cellStyle name="Percent 2 4 2 2 7 4" xfId="16502"/>
    <cellStyle name="Percent 2 4 2 2 8" xfId="3341"/>
    <cellStyle name="Percent 2 4 2 2 8 2" xfId="7068"/>
    <cellStyle name="Percent 2 4 2 2 8 2 2" xfId="13226"/>
    <cellStyle name="Percent 2 4 2 2 8 2 2 2" xfId="25613"/>
    <cellStyle name="Percent 2 4 2 2 8 2 3" xfId="19493"/>
    <cellStyle name="Percent 2 4 2 2 8 3" xfId="9995"/>
    <cellStyle name="Percent 2 4 2 2 8 3 2" xfId="22398"/>
    <cellStyle name="Percent 2 4 2 2 8 4" xfId="16485"/>
    <cellStyle name="Percent 2 4 2 2 9" xfId="6285"/>
    <cellStyle name="Percent 2 4 2 2 9 2" xfId="12488"/>
    <cellStyle name="Percent 2 4 2 2 9 2 2" xfId="24875"/>
    <cellStyle name="Percent 2 4 2 2 9 3" xfId="18715"/>
    <cellStyle name="Percent 2 4 2 2_LNG &amp; LPG rework" xfId="30980"/>
    <cellStyle name="Percent 2 4 2 3" xfId="170"/>
    <cellStyle name="Percent 2 4 2 3 10" xfId="13923"/>
    <cellStyle name="Percent 2 4 2 3 11" xfId="13566"/>
    <cellStyle name="Percent 2 4 2 3 2" xfId="261"/>
    <cellStyle name="Percent 2 4 2 3 2 2" xfId="637"/>
    <cellStyle name="Percent 2 4 2 3 2 2 2" xfId="3361"/>
    <cellStyle name="Percent 2 4 2 3 2 2 2 2" xfId="7082"/>
    <cellStyle name="Percent 2 4 2 3 2 2 2 2 2" xfId="13240"/>
    <cellStyle name="Percent 2 4 2 3 2 2 2 2 2 2" xfId="25627"/>
    <cellStyle name="Percent 2 4 2 3 2 2 2 2 3" xfId="19507"/>
    <cellStyle name="Percent 2 4 2 3 2 2 2 3" xfId="10009"/>
    <cellStyle name="Percent 2 4 2 3 2 2 2 3 2" xfId="22412"/>
    <cellStyle name="Percent 2 4 2 3 2 2 2 4" xfId="16505"/>
    <cellStyle name="Percent 2 4 2 3 2 2 3" xfId="6305"/>
    <cellStyle name="Percent 2 4 2 3 2 2 3 2" xfId="10666"/>
    <cellStyle name="Percent 2 4 2 3 2 2 3 2 2" xfId="23067"/>
    <cellStyle name="Percent 2 4 2 3 2 2 3 3" xfId="18735"/>
    <cellStyle name="Percent 2 4 2 3 2 2 4" xfId="9229"/>
    <cellStyle name="Percent 2 4 2 3 2 2 4 2" xfId="21640"/>
    <cellStyle name="Percent 2 4 2 3 2 2 5" xfId="14367"/>
    <cellStyle name="Percent 2 4 2 3 2 2 6" xfId="13832"/>
    <cellStyle name="Percent 2 4 2 3 2 2_LNG &amp; LPG rework" xfId="30996"/>
    <cellStyle name="Percent 2 4 2 3 2 3" xfId="3362"/>
    <cellStyle name="Percent 2 4 2 3 2 3 2" xfId="6306"/>
    <cellStyle name="Percent 2 4 2 3 2 3 2 2" xfId="10462"/>
    <cellStyle name="Percent 2 4 2 3 2 3 2 2 2" xfId="22863"/>
    <cellStyle name="Percent 2 4 2 3 2 3 2 3" xfId="18736"/>
    <cellStyle name="Percent 2 4 2 3 2 3 3" xfId="10855"/>
    <cellStyle name="Percent 2 4 2 3 2 3 3 2" xfId="23256"/>
    <cellStyle name="Percent 2 4 2 3 2 3 4" xfId="9230"/>
    <cellStyle name="Percent 2 4 2 3 2 3 4 2" xfId="21641"/>
    <cellStyle name="Percent 2 4 2 3 2 3 5" xfId="16506"/>
    <cellStyle name="Percent 2 4 2 3 2 3_LNG &amp; LPG rework" xfId="30997"/>
    <cellStyle name="Percent 2 4 2 3 2 4" xfId="3363"/>
    <cellStyle name="Percent 2 4 2 3 2 4 2" xfId="6307"/>
    <cellStyle name="Percent 2 4 2 3 2 4 2 2" xfId="12502"/>
    <cellStyle name="Percent 2 4 2 3 2 4 2 2 2" xfId="24889"/>
    <cellStyle name="Percent 2 4 2 3 2 4 2 3" xfId="18737"/>
    <cellStyle name="Percent 2 4 2 3 2 4 3" xfId="9231"/>
    <cellStyle name="Percent 2 4 2 3 2 4 3 2" xfId="21642"/>
    <cellStyle name="Percent 2 4 2 3 2 4 4" xfId="16507"/>
    <cellStyle name="Percent 2 4 2 3 2 5" xfId="3360"/>
    <cellStyle name="Percent 2 4 2 3 2 5 2" xfId="7081"/>
    <cellStyle name="Percent 2 4 2 3 2 5 2 2" xfId="13239"/>
    <cellStyle name="Percent 2 4 2 3 2 5 2 2 2" xfId="25626"/>
    <cellStyle name="Percent 2 4 2 3 2 5 2 3" xfId="19506"/>
    <cellStyle name="Percent 2 4 2 3 2 5 3" xfId="10008"/>
    <cellStyle name="Percent 2 4 2 3 2 5 3 2" xfId="22411"/>
    <cellStyle name="Percent 2 4 2 3 2 5 4" xfId="16504"/>
    <cellStyle name="Percent 2 4 2 3 2 6" xfId="6304"/>
    <cellStyle name="Percent 2 4 2 3 2 6 2" xfId="12501"/>
    <cellStyle name="Percent 2 4 2 3 2 6 2 2" xfId="24888"/>
    <cellStyle name="Percent 2 4 2 3 2 6 3" xfId="18734"/>
    <cellStyle name="Percent 2 4 2 3 2 7" xfId="9228"/>
    <cellStyle name="Percent 2 4 2 3 2 7 2" xfId="21639"/>
    <cellStyle name="Percent 2 4 2 3 2 8" xfId="14012"/>
    <cellStyle name="Percent 2 4 2 3 2 9" xfId="13654"/>
    <cellStyle name="Percent 2 4 2 3 2_LNG &amp; LPG rework" xfId="30995"/>
    <cellStyle name="Percent 2 4 2 3 3" xfId="351"/>
    <cellStyle name="Percent 2 4 2 3 3 2" xfId="725"/>
    <cellStyle name="Percent 2 4 2 3 3 2 2" xfId="4111"/>
    <cellStyle name="Percent 2 4 2 3 3 2 2 2" xfId="7175"/>
    <cellStyle name="Percent 2 4 2 3 3 2 2 2 2" xfId="13333"/>
    <cellStyle name="Percent 2 4 2 3 3 2 2 2 2 2" xfId="25720"/>
    <cellStyle name="Percent 2 4 2 3 3 2 2 2 3" xfId="19600"/>
    <cellStyle name="Percent 2 4 2 3 3 2 2 3" xfId="10102"/>
    <cellStyle name="Percent 2 4 2 3 3 2 2 3 2" xfId="22505"/>
    <cellStyle name="Percent 2 4 2 3 3 2 2 4" xfId="16682"/>
    <cellStyle name="Percent 2 4 2 3 3 2 3" xfId="6486"/>
    <cellStyle name="Percent 2 4 2 3 3 2 3 2" xfId="12645"/>
    <cellStyle name="Percent 2 4 2 3 3 2 3 2 2" xfId="25032"/>
    <cellStyle name="Percent 2 4 2 3 3 2 3 3" xfId="18912"/>
    <cellStyle name="Percent 2 4 2 3 3 2 4" xfId="9414"/>
    <cellStyle name="Percent 2 4 2 3 3 2 4 2" xfId="21817"/>
    <cellStyle name="Percent 2 4 2 3 3 2 5" xfId="14455"/>
    <cellStyle name="Percent 2 4 2 3 3 3" xfId="3364"/>
    <cellStyle name="Percent 2 4 2 3 3 3 2" xfId="7083"/>
    <cellStyle name="Percent 2 4 2 3 3 3 2 2" xfId="13241"/>
    <cellStyle name="Percent 2 4 2 3 3 3 2 2 2" xfId="25628"/>
    <cellStyle name="Percent 2 4 2 3 3 3 2 3" xfId="19508"/>
    <cellStyle name="Percent 2 4 2 3 3 3 3" xfId="10010"/>
    <cellStyle name="Percent 2 4 2 3 3 3 3 2" xfId="22413"/>
    <cellStyle name="Percent 2 4 2 3 3 3 4" xfId="16508"/>
    <cellStyle name="Percent 2 4 2 3 3 4" xfId="6308"/>
    <cellStyle name="Percent 2 4 2 3 3 4 2" xfId="12503"/>
    <cellStyle name="Percent 2 4 2 3 3 4 2 2" xfId="24890"/>
    <cellStyle name="Percent 2 4 2 3 3 4 3" xfId="18738"/>
    <cellStyle name="Percent 2 4 2 3 3 5" xfId="9232"/>
    <cellStyle name="Percent 2 4 2 3 3 5 2" xfId="21643"/>
    <cellStyle name="Percent 2 4 2 3 3 6" xfId="14100"/>
    <cellStyle name="Percent 2 4 2 3 3 7" xfId="13744"/>
    <cellStyle name="Percent 2 4 2 3 3_LNG &amp; LPG rework" xfId="30998"/>
    <cellStyle name="Percent 2 4 2 3 4" xfId="439"/>
    <cellStyle name="Percent 2 4 2 3 4 2" xfId="813"/>
    <cellStyle name="Percent 2 4 2 3 4 2 2" xfId="4197"/>
    <cellStyle name="Percent 2 4 2 3 4 2 2 2" xfId="7257"/>
    <cellStyle name="Percent 2 4 2 3 4 2 2 2 2" xfId="13415"/>
    <cellStyle name="Percent 2 4 2 3 4 2 2 2 2 2" xfId="25802"/>
    <cellStyle name="Percent 2 4 2 3 4 2 2 2 3" xfId="19682"/>
    <cellStyle name="Percent 2 4 2 3 4 2 2 3" xfId="10184"/>
    <cellStyle name="Percent 2 4 2 3 4 2 2 3 2" xfId="22587"/>
    <cellStyle name="Percent 2 4 2 3 4 2 2 4" xfId="16768"/>
    <cellStyle name="Percent 2 4 2 3 4 2 3" xfId="6572"/>
    <cellStyle name="Percent 2 4 2 3 4 2 3 2" xfId="12731"/>
    <cellStyle name="Percent 2 4 2 3 4 2 3 2 2" xfId="25118"/>
    <cellStyle name="Percent 2 4 2 3 4 2 3 3" xfId="18998"/>
    <cellStyle name="Percent 2 4 2 3 4 2 4" xfId="9500"/>
    <cellStyle name="Percent 2 4 2 3 4 2 4 2" xfId="21903"/>
    <cellStyle name="Percent 2 4 2 3 4 2 5" xfId="14543"/>
    <cellStyle name="Percent 2 4 2 3 4 3" xfId="3365"/>
    <cellStyle name="Percent 2 4 2 3 4 3 2" xfId="7084"/>
    <cellStyle name="Percent 2 4 2 3 4 3 2 2" xfId="13242"/>
    <cellStyle name="Percent 2 4 2 3 4 3 2 2 2" xfId="25629"/>
    <cellStyle name="Percent 2 4 2 3 4 3 2 3" xfId="19509"/>
    <cellStyle name="Percent 2 4 2 3 4 3 3" xfId="10011"/>
    <cellStyle name="Percent 2 4 2 3 4 3 3 2" xfId="22414"/>
    <cellStyle name="Percent 2 4 2 3 4 3 4" xfId="16509"/>
    <cellStyle name="Percent 2 4 2 3 4 4" xfId="6309"/>
    <cellStyle name="Percent 2 4 2 3 4 4 2" xfId="12504"/>
    <cellStyle name="Percent 2 4 2 3 4 4 2 2" xfId="24891"/>
    <cellStyle name="Percent 2 4 2 3 4 4 3" xfId="18739"/>
    <cellStyle name="Percent 2 4 2 3 4 5" xfId="9233"/>
    <cellStyle name="Percent 2 4 2 3 4 5 2" xfId="21644"/>
    <cellStyle name="Percent 2 4 2 3 4 6" xfId="14188"/>
    <cellStyle name="Percent 2 4 2 3 4_LNG &amp; LPG rework" xfId="30999"/>
    <cellStyle name="Percent 2 4 2 3 5" xfId="548"/>
    <cellStyle name="Percent 2 4 2 3 5 2" xfId="3366"/>
    <cellStyle name="Percent 2 4 2 3 5 2 2" xfId="7085"/>
    <cellStyle name="Percent 2 4 2 3 5 2 2 2" xfId="13243"/>
    <cellStyle name="Percent 2 4 2 3 5 2 2 2 2" xfId="25630"/>
    <cellStyle name="Percent 2 4 2 3 5 2 2 3" xfId="19510"/>
    <cellStyle name="Percent 2 4 2 3 5 2 3" xfId="10012"/>
    <cellStyle name="Percent 2 4 2 3 5 2 3 2" xfId="22415"/>
    <cellStyle name="Percent 2 4 2 3 5 2 4" xfId="16510"/>
    <cellStyle name="Percent 2 4 2 3 5 3" xfId="6310"/>
    <cellStyle name="Percent 2 4 2 3 5 3 2" xfId="10944"/>
    <cellStyle name="Percent 2 4 2 3 5 3 2 2" xfId="23345"/>
    <cellStyle name="Percent 2 4 2 3 5 3 3" xfId="18740"/>
    <cellStyle name="Percent 2 4 2 3 5 4" xfId="9234"/>
    <cellStyle name="Percent 2 4 2 3 5 4 2" xfId="21645"/>
    <cellStyle name="Percent 2 4 2 3 5 5" xfId="14279"/>
    <cellStyle name="Percent 2 4 2 3 5_LNG &amp; LPG rework" xfId="31000"/>
    <cellStyle name="Percent 2 4 2 3 6" xfId="3367"/>
    <cellStyle name="Percent 2 4 2 3 6 2" xfId="6311"/>
    <cellStyle name="Percent 2 4 2 3 6 2 2" xfId="12505"/>
    <cellStyle name="Percent 2 4 2 3 6 2 2 2" xfId="24892"/>
    <cellStyle name="Percent 2 4 2 3 6 2 3" xfId="18741"/>
    <cellStyle name="Percent 2 4 2 3 6 3" xfId="9235"/>
    <cellStyle name="Percent 2 4 2 3 6 3 2" xfId="21646"/>
    <cellStyle name="Percent 2 4 2 3 6 4" xfId="16511"/>
    <cellStyle name="Percent 2 4 2 3 7" xfId="3359"/>
    <cellStyle name="Percent 2 4 2 3 7 2" xfId="7080"/>
    <cellStyle name="Percent 2 4 2 3 7 2 2" xfId="13238"/>
    <cellStyle name="Percent 2 4 2 3 7 2 2 2" xfId="25625"/>
    <cellStyle name="Percent 2 4 2 3 7 2 3" xfId="19505"/>
    <cellStyle name="Percent 2 4 2 3 7 3" xfId="10007"/>
    <cellStyle name="Percent 2 4 2 3 7 3 2" xfId="22410"/>
    <cellStyle name="Percent 2 4 2 3 7 4" xfId="16503"/>
    <cellStyle name="Percent 2 4 2 3 8" xfId="6303"/>
    <cellStyle name="Percent 2 4 2 3 8 2" xfId="12500"/>
    <cellStyle name="Percent 2 4 2 3 8 2 2" xfId="24887"/>
    <cellStyle name="Percent 2 4 2 3 8 3" xfId="18733"/>
    <cellStyle name="Percent 2 4 2 3 9" xfId="9227"/>
    <cellStyle name="Percent 2 4 2 3 9 2" xfId="21638"/>
    <cellStyle name="Percent 2 4 2 3_LNG &amp; LPG rework" xfId="30994"/>
    <cellStyle name="Percent 2 4 2 4" xfId="217"/>
    <cellStyle name="Percent 2 4 2 4 2" xfId="593"/>
    <cellStyle name="Percent 2 4 2 4 2 2" xfId="3369"/>
    <cellStyle name="Percent 2 4 2 4 2 2 2" xfId="7087"/>
    <cellStyle name="Percent 2 4 2 4 2 2 2 2" xfId="13245"/>
    <cellStyle name="Percent 2 4 2 4 2 2 2 2 2" xfId="25632"/>
    <cellStyle name="Percent 2 4 2 4 2 2 2 3" xfId="19512"/>
    <cellStyle name="Percent 2 4 2 4 2 2 3" xfId="10014"/>
    <cellStyle name="Percent 2 4 2 4 2 2 3 2" xfId="22417"/>
    <cellStyle name="Percent 2 4 2 4 2 2 4" xfId="16513"/>
    <cellStyle name="Percent 2 4 2 4 2 3" xfId="6313"/>
    <cellStyle name="Percent 2 4 2 4 2 3 2" xfId="10667"/>
    <cellStyle name="Percent 2 4 2 4 2 3 2 2" xfId="23068"/>
    <cellStyle name="Percent 2 4 2 4 2 3 3" xfId="18743"/>
    <cellStyle name="Percent 2 4 2 4 2 4" xfId="9237"/>
    <cellStyle name="Percent 2 4 2 4 2 4 2" xfId="21648"/>
    <cellStyle name="Percent 2 4 2 4 2 5" xfId="14323"/>
    <cellStyle name="Percent 2 4 2 4 2 6" xfId="13788"/>
    <cellStyle name="Percent 2 4 2 4 2_LNG &amp; LPG rework" xfId="31002"/>
    <cellStyle name="Percent 2 4 2 4 3" xfId="3370"/>
    <cellStyle name="Percent 2 4 2 4 3 2" xfId="6314"/>
    <cellStyle name="Percent 2 4 2 4 3 2 2" xfId="10463"/>
    <cellStyle name="Percent 2 4 2 4 3 2 2 2" xfId="22864"/>
    <cellStyle name="Percent 2 4 2 4 3 2 3" xfId="18744"/>
    <cellStyle name="Percent 2 4 2 4 3 3" xfId="10856"/>
    <cellStyle name="Percent 2 4 2 4 3 3 2" xfId="23257"/>
    <cellStyle name="Percent 2 4 2 4 3 4" xfId="9238"/>
    <cellStyle name="Percent 2 4 2 4 3 4 2" xfId="21649"/>
    <cellStyle name="Percent 2 4 2 4 3 5" xfId="16514"/>
    <cellStyle name="Percent 2 4 2 4 3_LNG &amp; LPG rework" xfId="31003"/>
    <cellStyle name="Percent 2 4 2 4 4" xfId="3371"/>
    <cellStyle name="Percent 2 4 2 4 4 2" xfId="6315"/>
    <cellStyle name="Percent 2 4 2 4 4 2 2" xfId="12507"/>
    <cellStyle name="Percent 2 4 2 4 4 2 2 2" xfId="24894"/>
    <cellStyle name="Percent 2 4 2 4 4 2 3" xfId="18745"/>
    <cellStyle name="Percent 2 4 2 4 4 3" xfId="9239"/>
    <cellStyle name="Percent 2 4 2 4 4 3 2" xfId="21650"/>
    <cellStyle name="Percent 2 4 2 4 4 4" xfId="16515"/>
    <cellStyle name="Percent 2 4 2 4 5" xfId="3368"/>
    <cellStyle name="Percent 2 4 2 4 5 2" xfId="7086"/>
    <cellStyle name="Percent 2 4 2 4 5 2 2" xfId="13244"/>
    <cellStyle name="Percent 2 4 2 4 5 2 2 2" xfId="25631"/>
    <cellStyle name="Percent 2 4 2 4 5 2 3" xfId="19511"/>
    <cellStyle name="Percent 2 4 2 4 5 3" xfId="10013"/>
    <cellStyle name="Percent 2 4 2 4 5 3 2" xfId="22416"/>
    <cellStyle name="Percent 2 4 2 4 5 4" xfId="16512"/>
    <cellStyle name="Percent 2 4 2 4 6" xfId="6312"/>
    <cellStyle name="Percent 2 4 2 4 6 2" xfId="12506"/>
    <cellStyle name="Percent 2 4 2 4 6 2 2" xfId="24893"/>
    <cellStyle name="Percent 2 4 2 4 6 3" xfId="18742"/>
    <cellStyle name="Percent 2 4 2 4 7" xfId="9236"/>
    <cellStyle name="Percent 2 4 2 4 7 2" xfId="21647"/>
    <cellStyle name="Percent 2 4 2 4 8" xfId="13968"/>
    <cellStyle name="Percent 2 4 2 4 9" xfId="13610"/>
    <cellStyle name="Percent 2 4 2 4_LNG &amp; LPG rework" xfId="31001"/>
    <cellStyle name="Percent 2 4 2 5" xfId="307"/>
    <cellStyle name="Percent 2 4 2 5 2" xfId="681"/>
    <cellStyle name="Percent 2 4 2 5 2 2" xfId="4067"/>
    <cellStyle name="Percent 2 4 2 5 2 2 2" xfId="7133"/>
    <cellStyle name="Percent 2 4 2 5 2 2 2 2" xfId="13291"/>
    <cellStyle name="Percent 2 4 2 5 2 2 2 2 2" xfId="25678"/>
    <cellStyle name="Percent 2 4 2 5 2 2 2 3" xfId="19558"/>
    <cellStyle name="Percent 2 4 2 5 2 2 3" xfId="10060"/>
    <cellStyle name="Percent 2 4 2 5 2 2 3 2" xfId="22463"/>
    <cellStyle name="Percent 2 4 2 5 2 2 4" xfId="16638"/>
    <cellStyle name="Percent 2 4 2 5 2 3" xfId="6442"/>
    <cellStyle name="Percent 2 4 2 5 2 3 2" xfId="12601"/>
    <cellStyle name="Percent 2 4 2 5 2 3 2 2" xfId="24988"/>
    <cellStyle name="Percent 2 4 2 5 2 3 3" xfId="18868"/>
    <cellStyle name="Percent 2 4 2 5 2 4" xfId="9370"/>
    <cellStyle name="Percent 2 4 2 5 2 4 2" xfId="21773"/>
    <cellStyle name="Percent 2 4 2 5 2 5" xfId="14411"/>
    <cellStyle name="Percent 2 4 2 5 3" xfId="3372"/>
    <cellStyle name="Percent 2 4 2 5 3 2" xfId="7088"/>
    <cellStyle name="Percent 2 4 2 5 3 2 2" xfId="13246"/>
    <cellStyle name="Percent 2 4 2 5 3 2 2 2" xfId="25633"/>
    <cellStyle name="Percent 2 4 2 5 3 2 3" xfId="19513"/>
    <cellStyle name="Percent 2 4 2 5 3 3" xfId="10015"/>
    <cellStyle name="Percent 2 4 2 5 3 3 2" xfId="22418"/>
    <cellStyle name="Percent 2 4 2 5 3 4" xfId="16516"/>
    <cellStyle name="Percent 2 4 2 5 4" xfId="6316"/>
    <cellStyle name="Percent 2 4 2 5 4 2" xfId="12508"/>
    <cellStyle name="Percent 2 4 2 5 4 2 2" xfId="24895"/>
    <cellStyle name="Percent 2 4 2 5 4 3" xfId="18746"/>
    <cellStyle name="Percent 2 4 2 5 5" xfId="9240"/>
    <cellStyle name="Percent 2 4 2 5 5 2" xfId="21651"/>
    <cellStyle name="Percent 2 4 2 5 6" xfId="14056"/>
    <cellStyle name="Percent 2 4 2 5 7" xfId="13700"/>
    <cellStyle name="Percent 2 4 2 5_LNG &amp; LPG rework" xfId="31004"/>
    <cellStyle name="Percent 2 4 2 6" xfId="395"/>
    <cellStyle name="Percent 2 4 2 6 2" xfId="769"/>
    <cellStyle name="Percent 2 4 2 6 2 2" xfId="4153"/>
    <cellStyle name="Percent 2 4 2 6 2 2 2" xfId="7213"/>
    <cellStyle name="Percent 2 4 2 6 2 2 2 2" xfId="13371"/>
    <cellStyle name="Percent 2 4 2 6 2 2 2 2 2" xfId="25758"/>
    <cellStyle name="Percent 2 4 2 6 2 2 2 3" xfId="19638"/>
    <cellStyle name="Percent 2 4 2 6 2 2 3" xfId="10140"/>
    <cellStyle name="Percent 2 4 2 6 2 2 3 2" xfId="22543"/>
    <cellStyle name="Percent 2 4 2 6 2 2 4" xfId="16724"/>
    <cellStyle name="Percent 2 4 2 6 2 3" xfId="6528"/>
    <cellStyle name="Percent 2 4 2 6 2 3 2" xfId="12687"/>
    <cellStyle name="Percent 2 4 2 6 2 3 2 2" xfId="25074"/>
    <cellStyle name="Percent 2 4 2 6 2 3 3" xfId="18954"/>
    <cellStyle name="Percent 2 4 2 6 2 4" xfId="9456"/>
    <cellStyle name="Percent 2 4 2 6 2 4 2" xfId="21859"/>
    <cellStyle name="Percent 2 4 2 6 2 5" xfId="14499"/>
    <cellStyle name="Percent 2 4 2 6 3" xfId="3373"/>
    <cellStyle name="Percent 2 4 2 6 3 2" xfId="7089"/>
    <cellStyle name="Percent 2 4 2 6 3 2 2" xfId="13247"/>
    <cellStyle name="Percent 2 4 2 6 3 2 2 2" xfId="25634"/>
    <cellStyle name="Percent 2 4 2 6 3 2 3" xfId="19514"/>
    <cellStyle name="Percent 2 4 2 6 3 3" xfId="10016"/>
    <cellStyle name="Percent 2 4 2 6 3 3 2" xfId="22419"/>
    <cellStyle name="Percent 2 4 2 6 3 4" xfId="16517"/>
    <cellStyle name="Percent 2 4 2 6 4" xfId="6317"/>
    <cellStyle name="Percent 2 4 2 6 4 2" xfId="12509"/>
    <cellStyle name="Percent 2 4 2 6 4 2 2" xfId="24896"/>
    <cellStyle name="Percent 2 4 2 6 4 3" xfId="18747"/>
    <cellStyle name="Percent 2 4 2 6 5" xfId="9241"/>
    <cellStyle name="Percent 2 4 2 6 5 2" xfId="21652"/>
    <cellStyle name="Percent 2 4 2 6 6" xfId="14144"/>
    <cellStyle name="Percent 2 4 2 6_LNG &amp; LPG rework" xfId="31005"/>
    <cellStyle name="Percent 2 4 2 7" xfId="504"/>
    <cellStyle name="Percent 2 4 2 7 2" xfId="3374"/>
    <cellStyle name="Percent 2 4 2 7 2 2" xfId="7090"/>
    <cellStyle name="Percent 2 4 2 7 2 2 2" xfId="13248"/>
    <cellStyle name="Percent 2 4 2 7 2 2 2 2" xfId="25635"/>
    <cellStyle name="Percent 2 4 2 7 2 2 3" xfId="19515"/>
    <cellStyle name="Percent 2 4 2 7 2 3" xfId="10017"/>
    <cellStyle name="Percent 2 4 2 7 2 3 2" xfId="22420"/>
    <cellStyle name="Percent 2 4 2 7 2 4" xfId="16518"/>
    <cellStyle name="Percent 2 4 2 7 3" xfId="6318"/>
    <cellStyle name="Percent 2 4 2 7 3 2" xfId="10900"/>
    <cellStyle name="Percent 2 4 2 7 3 2 2" xfId="23301"/>
    <cellStyle name="Percent 2 4 2 7 3 3" xfId="18748"/>
    <cellStyle name="Percent 2 4 2 7 4" xfId="9242"/>
    <cellStyle name="Percent 2 4 2 7 4 2" xfId="21653"/>
    <cellStyle name="Percent 2 4 2 7 5" xfId="14235"/>
    <cellStyle name="Percent 2 4 2 7_LNG &amp; LPG rework" xfId="31006"/>
    <cellStyle name="Percent 2 4 2 8" xfId="3375"/>
    <cellStyle name="Percent 2 4 2 8 2" xfId="6319"/>
    <cellStyle name="Percent 2 4 2 8 2 2" xfId="12510"/>
    <cellStyle name="Percent 2 4 2 8 2 2 2" xfId="24897"/>
    <cellStyle name="Percent 2 4 2 8 2 3" xfId="18749"/>
    <cellStyle name="Percent 2 4 2 8 3" xfId="9243"/>
    <cellStyle name="Percent 2 4 2 8 3 2" xfId="21654"/>
    <cellStyle name="Percent 2 4 2 8 4" xfId="16519"/>
    <cellStyle name="Percent 2 4 2 9" xfId="3340"/>
    <cellStyle name="Percent 2 4 2 9 2" xfId="7067"/>
    <cellStyle name="Percent 2 4 2 9 2 2" xfId="13225"/>
    <cellStyle name="Percent 2 4 2 9 2 2 2" xfId="25612"/>
    <cellStyle name="Percent 2 4 2 9 2 3" xfId="19492"/>
    <cellStyle name="Percent 2 4 2 9 3" xfId="9994"/>
    <cellStyle name="Percent 2 4 2 9 3 2" xfId="22397"/>
    <cellStyle name="Percent 2 4 2 9 4" xfId="16484"/>
    <cellStyle name="Percent 2 4 2_LNG &amp; LPG rework" xfId="30979"/>
    <cellStyle name="Percent 2 4 3" xfId="135"/>
    <cellStyle name="Percent 2 4 3 10" xfId="9244"/>
    <cellStyle name="Percent 2 4 3 10 2" xfId="21655"/>
    <cellStyle name="Percent 2 4 3 11" xfId="13888"/>
    <cellStyle name="Percent 2 4 3 12" xfId="13531"/>
    <cellStyle name="Percent 2 4 3 2" xfId="179"/>
    <cellStyle name="Percent 2 4 3 2 10" xfId="13932"/>
    <cellStyle name="Percent 2 4 3 2 11" xfId="13575"/>
    <cellStyle name="Percent 2 4 3 2 2" xfId="270"/>
    <cellStyle name="Percent 2 4 3 2 2 2" xfId="646"/>
    <cellStyle name="Percent 2 4 3 2 2 2 2" xfId="3379"/>
    <cellStyle name="Percent 2 4 3 2 2 2 2 2" xfId="7094"/>
    <cellStyle name="Percent 2 4 3 2 2 2 2 2 2" xfId="13252"/>
    <cellStyle name="Percent 2 4 3 2 2 2 2 2 2 2" xfId="25639"/>
    <cellStyle name="Percent 2 4 3 2 2 2 2 2 3" xfId="19519"/>
    <cellStyle name="Percent 2 4 3 2 2 2 2 3" xfId="10021"/>
    <cellStyle name="Percent 2 4 3 2 2 2 2 3 2" xfId="22424"/>
    <cellStyle name="Percent 2 4 3 2 2 2 2 4" xfId="16523"/>
    <cellStyle name="Percent 2 4 3 2 2 2 3" xfId="6323"/>
    <cellStyle name="Percent 2 4 3 2 2 2 3 2" xfId="10668"/>
    <cellStyle name="Percent 2 4 3 2 2 2 3 2 2" xfId="23069"/>
    <cellStyle name="Percent 2 4 3 2 2 2 3 3" xfId="18753"/>
    <cellStyle name="Percent 2 4 3 2 2 2 4" xfId="9247"/>
    <cellStyle name="Percent 2 4 3 2 2 2 4 2" xfId="21658"/>
    <cellStyle name="Percent 2 4 3 2 2 2 5" xfId="14376"/>
    <cellStyle name="Percent 2 4 3 2 2 2 6" xfId="13841"/>
    <cellStyle name="Percent 2 4 3 2 2 2_LNG &amp; LPG rework" xfId="31010"/>
    <cellStyle name="Percent 2 4 3 2 2 3" xfId="3380"/>
    <cellStyle name="Percent 2 4 3 2 2 3 2" xfId="6324"/>
    <cellStyle name="Percent 2 4 3 2 2 3 2 2" xfId="10464"/>
    <cellStyle name="Percent 2 4 3 2 2 3 2 2 2" xfId="22865"/>
    <cellStyle name="Percent 2 4 3 2 2 3 2 3" xfId="18754"/>
    <cellStyle name="Percent 2 4 3 2 2 3 3" xfId="10857"/>
    <cellStyle name="Percent 2 4 3 2 2 3 3 2" xfId="23258"/>
    <cellStyle name="Percent 2 4 3 2 2 3 4" xfId="9248"/>
    <cellStyle name="Percent 2 4 3 2 2 3 4 2" xfId="21659"/>
    <cellStyle name="Percent 2 4 3 2 2 3 5" xfId="16524"/>
    <cellStyle name="Percent 2 4 3 2 2 3_LNG &amp; LPG rework" xfId="31011"/>
    <cellStyle name="Percent 2 4 3 2 2 4" xfId="3381"/>
    <cellStyle name="Percent 2 4 3 2 2 4 2" xfId="6325"/>
    <cellStyle name="Percent 2 4 3 2 2 4 2 2" xfId="12514"/>
    <cellStyle name="Percent 2 4 3 2 2 4 2 2 2" xfId="24901"/>
    <cellStyle name="Percent 2 4 3 2 2 4 2 3" xfId="18755"/>
    <cellStyle name="Percent 2 4 3 2 2 4 3" xfId="9249"/>
    <cellStyle name="Percent 2 4 3 2 2 4 3 2" xfId="21660"/>
    <cellStyle name="Percent 2 4 3 2 2 4 4" xfId="16525"/>
    <cellStyle name="Percent 2 4 3 2 2 5" xfId="3378"/>
    <cellStyle name="Percent 2 4 3 2 2 5 2" xfId="7093"/>
    <cellStyle name="Percent 2 4 3 2 2 5 2 2" xfId="13251"/>
    <cellStyle name="Percent 2 4 3 2 2 5 2 2 2" xfId="25638"/>
    <cellStyle name="Percent 2 4 3 2 2 5 2 3" xfId="19518"/>
    <cellStyle name="Percent 2 4 3 2 2 5 3" xfId="10020"/>
    <cellStyle name="Percent 2 4 3 2 2 5 3 2" xfId="22423"/>
    <cellStyle name="Percent 2 4 3 2 2 5 4" xfId="16522"/>
    <cellStyle name="Percent 2 4 3 2 2 6" xfId="6322"/>
    <cellStyle name="Percent 2 4 3 2 2 6 2" xfId="12513"/>
    <cellStyle name="Percent 2 4 3 2 2 6 2 2" xfId="24900"/>
    <cellStyle name="Percent 2 4 3 2 2 6 3" xfId="18752"/>
    <cellStyle name="Percent 2 4 3 2 2 7" xfId="9246"/>
    <cellStyle name="Percent 2 4 3 2 2 7 2" xfId="21657"/>
    <cellStyle name="Percent 2 4 3 2 2 8" xfId="14021"/>
    <cellStyle name="Percent 2 4 3 2 2 9" xfId="13663"/>
    <cellStyle name="Percent 2 4 3 2 2_LNG &amp; LPG rework" xfId="31009"/>
    <cellStyle name="Percent 2 4 3 2 3" xfId="360"/>
    <cellStyle name="Percent 2 4 3 2 3 2" xfId="734"/>
    <cellStyle name="Percent 2 4 3 2 3 2 2" xfId="4120"/>
    <cellStyle name="Percent 2 4 3 2 3 2 2 2" xfId="7184"/>
    <cellStyle name="Percent 2 4 3 2 3 2 2 2 2" xfId="13342"/>
    <cellStyle name="Percent 2 4 3 2 3 2 2 2 2 2" xfId="25729"/>
    <cellStyle name="Percent 2 4 3 2 3 2 2 2 3" xfId="19609"/>
    <cellStyle name="Percent 2 4 3 2 3 2 2 3" xfId="10111"/>
    <cellStyle name="Percent 2 4 3 2 3 2 2 3 2" xfId="22514"/>
    <cellStyle name="Percent 2 4 3 2 3 2 2 4" xfId="16691"/>
    <cellStyle name="Percent 2 4 3 2 3 2 3" xfId="6495"/>
    <cellStyle name="Percent 2 4 3 2 3 2 3 2" xfId="12654"/>
    <cellStyle name="Percent 2 4 3 2 3 2 3 2 2" xfId="25041"/>
    <cellStyle name="Percent 2 4 3 2 3 2 3 3" xfId="18921"/>
    <cellStyle name="Percent 2 4 3 2 3 2 4" xfId="9423"/>
    <cellStyle name="Percent 2 4 3 2 3 2 4 2" xfId="21826"/>
    <cellStyle name="Percent 2 4 3 2 3 2 5" xfId="14464"/>
    <cellStyle name="Percent 2 4 3 2 3 3" xfId="3382"/>
    <cellStyle name="Percent 2 4 3 2 3 3 2" xfId="7095"/>
    <cellStyle name="Percent 2 4 3 2 3 3 2 2" xfId="13253"/>
    <cellStyle name="Percent 2 4 3 2 3 3 2 2 2" xfId="25640"/>
    <cellStyle name="Percent 2 4 3 2 3 3 2 3" xfId="19520"/>
    <cellStyle name="Percent 2 4 3 2 3 3 3" xfId="10022"/>
    <cellStyle name="Percent 2 4 3 2 3 3 3 2" xfId="22425"/>
    <cellStyle name="Percent 2 4 3 2 3 3 4" xfId="16526"/>
    <cellStyle name="Percent 2 4 3 2 3 4" xfId="6326"/>
    <cellStyle name="Percent 2 4 3 2 3 4 2" xfId="12515"/>
    <cellStyle name="Percent 2 4 3 2 3 4 2 2" xfId="24902"/>
    <cellStyle name="Percent 2 4 3 2 3 4 3" xfId="18756"/>
    <cellStyle name="Percent 2 4 3 2 3 5" xfId="9250"/>
    <cellStyle name="Percent 2 4 3 2 3 5 2" xfId="21661"/>
    <cellStyle name="Percent 2 4 3 2 3 6" xfId="14109"/>
    <cellStyle name="Percent 2 4 3 2 3 7" xfId="13753"/>
    <cellStyle name="Percent 2 4 3 2 3_LNG &amp; LPG rework" xfId="31012"/>
    <cellStyle name="Percent 2 4 3 2 4" xfId="448"/>
    <cellStyle name="Percent 2 4 3 2 4 2" xfId="822"/>
    <cellStyle name="Percent 2 4 3 2 4 2 2" xfId="4206"/>
    <cellStyle name="Percent 2 4 3 2 4 2 2 2" xfId="7266"/>
    <cellStyle name="Percent 2 4 3 2 4 2 2 2 2" xfId="13424"/>
    <cellStyle name="Percent 2 4 3 2 4 2 2 2 2 2" xfId="25811"/>
    <cellStyle name="Percent 2 4 3 2 4 2 2 2 3" xfId="19691"/>
    <cellStyle name="Percent 2 4 3 2 4 2 2 3" xfId="10193"/>
    <cellStyle name="Percent 2 4 3 2 4 2 2 3 2" xfId="22596"/>
    <cellStyle name="Percent 2 4 3 2 4 2 2 4" xfId="16777"/>
    <cellStyle name="Percent 2 4 3 2 4 2 3" xfId="6581"/>
    <cellStyle name="Percent 2 4 3 2 4 2 3 2" xfId="12740"/>
    <cellStyle name="Percent 2 4 3 2 4 2 3 2 2" xfId="25127"/>
    <cellStyle name="Percent 2 4 3 2 4 2 3 3" xfId="19007"/>
    <cellStyle name="Percent 2 4 3 2 4 2 4" xfId="9509"/>
    <cellStyle name="Percent 2 4 3 2 4 2 4 2" xfId="21912"/>
    <cellStyle name="Percent 2 4 3 2 4 2 5" xfId="14552"/>
    <cellStyle name="Percent 2 4 3 2 4 3" xfId="3383"/>
    <cellStyle name="Percent 2 4 3 2 4 3 2" xfId="7096"/>
    <cellStyle name="Percent 2 4 3 2 4 3 2 2" xfId="13254"/>
    <cellStyle name="Percent 2 4 3 2 4 3 2 2 2" xfId="25641"/>
    <cellStyle name="Percent 2 4 3 2 4 3 2 3" xfId="19521"/>
    <cellStyle name="Percent 2 4 3 2 4 3 3" xfId="10023"/>
    <cellStyle name="Percent 2 4 3 2 4 3 3 2" xfId="22426"/>
    <cellStyle name="Percent 2 4 3 2 4 3 4" xfId="16527"/>
    <cellStyle name="Percent 2 4 3 2 4 4" xfId="6327"/>
    <cellStyle name="Percent 2 4 3 2 4 4 2" xfId="12516"/>
    <cellStyle name="Percent 2 4 3 2 4 4 2 2" xfId="24903"/>
    <cellStyle name="Percent 2 4 3 2 4 4 3" xfId="18757"/>
    <cellStyle name="Percent 2 4 3 2 4 5" xfId="9251"/>
    <cellStyle name="Percent 2 4 3 2 4 5 2" xfId="21662"/>
    <cellStyle name="Percent 2 4 3 2 4 6" xfId="14197"/>
    <cellStyle name="Percent 2 4 3 2 4_LNG &amp; LPG rework" xfId="31013"/>
    <cellStyle name="Percent 2 4 3 2 5" xfId="557"/>
    <cellStyle name="Percent 2 4 3 2 5 2" xfId="3384"/>
    <cellStyle name="Percent 2 4 3 2 5 2 2" xfId="7097"/>
    <cellStyle name="Percent 2 4 3 2 5 2 2 2" xfId="13255"/>
    <cellStyle name="Percent 2 4 3 2 5 2 2 2 2" xfId="25642"/>
    <cellStyle name="Percent 2 4 3 2 5 2 2 3" xfId="19522"/>
    <cellStyle name="Percent 2 4 3 2 5 2 3" xfId="10024"/>
    <cellStyle name="Percent 2 4 3 2 5 2 3 2" xfId="22427"/>
    <cellStyle name="Percent 2 4 3 2 5 2 4" xfId="16528"/>
    <cellStyle name="Percent 2 4 3 2 5 3" xfId="6328"/>
    <cellStyle name="Percent 2 4 3 2 5 3 2" xfId="10953"/>
    <cellStyle name="Percent 2 4 3 2 5 3 2 2" xfId="23354"/>
    <cellStyle name="Percent 2 4 3 2 5 3 3" xfId="18758"/>
    <cellStyle name="Percent 2 4 3 2 5 4" xfId="9252"/>
    <cellStyle name="Percent 2 4 3 2 5 4 2" xfId="21663"/>
    <cellStyle name="Percent 2 4 3 2 5 5" xfId="14288"/>
    <cellStyle name="Percent 2 4 3 2 5_LNG &amp; LPG rework" xfId="31014"/>
    <cellStyle name="Percent 2 4 3 2 6" xfId="3385"/>
    <cellStyle name="Percent 2 4 3 2 6 2" xfId="6329"/>
    <cellStyle name="Percent 2 4 3 2 6 2 2" xfId="12517"/>
    <cellStyle name="Percent 2 4 3 2 6 2 2 2" xfId="24904"/>
    <cellStyle name="Percent 2 4 3 2 6 2 3" xfId="18759"/>
    <cellStyle name="Percent 2 4 3 2 6 3" xfId="9253"/>
    <cellStyle name="Percent 2 4 3 2 6 3 2" xfId="21664"/>
    <cellStyle name="Percent 2 4 3 2 6 4" xfId="16529"/>
    <cellStyle name="Percent 2 4 3 2 7" xfId="3377"/>
    <cellStyle name="Percent 2 4 3 2 7 2" xfId="7092"/>
    <cellStyle name="Percent 2 4 3 2 7 2 2" xfId="13250"/>
    <cellStyle name="Percent 2 4 3 2 7 2 2 2" xfId="25637"/>
    <cellStyle name="Percent 2 4 3 2 7 2 3" xfId="19517"/>
    <cellStyle name="Percent 2 4 3 2 7 3" xfId="10019"/>
    <cellStyle name="Percent 2 4 3 2 7 3 2" xfId="22422"/>
    <cellStyle name="Percent 2 4 3 2 7 4" xfId="16521"/>
    <cellStyle name="Percent 2 4 3 2 8" xfId="6321"/>
    <cellStyle name="Percent 2 4 3 2 8 2" xfId="12512"/>
    <cellStyle name="Percent 2 4 3 2 8 2 2" xfId="24899"/>
    <cellStyle name="Percent 2 4 3 2 8 3" xfId="18751"/>
    <cellStyle name="Percent 2 4 3 2 9" xfId="9245"/>
    <cellStyle name="Percent 2 4 3 2 9 2" xfId="21656"/>
    <cellStyle name="Percent 2 4 3 2_LNG &amp; LPG rework" xfId="31008"/>
    <cellStyle name="Percent 2 4 3 3" xfId="226"/>
    <cellStyle name="Percent 2 4 3 3 2" xfId="602"/>
    <cellStyle name="Percent 2 4 3 3 2 2" xfId="3387"/>
    <cellStyle name="Percent 2 4 3 3 2 2 2" xfId="7099"/>
    <cellStyle name="Percent 2 4 3 3 2 2 2 2" xfId="13257"/>
    <cellStyle name="Percent 2 4 3 3 2 2 2 2 2" xfId="25644"/>
    <cellStyle name="Percent 2 4 3 3 2 2 2 3" xfId="19524"/>
    <cellStyle name="Percent 2 4 3 3 2 2 3" xfId="10026"/>
    <cellStyle name="Percent 2 4 3 3 2 2 3 2" xfId="22429"/>
    <cellStyle name="Percent 2 4 3 3 2 2 4" xfId="16531"/>
    <cellStyle name="Percent 2 4 3 3 2 3" xfId="6331"/>
    <cellStyle name="Percent 2 4 3 3 2 3 2" xfId="10669"/>
    <cellStyle name="Percent 2 4 3 3 2 3 2 2" xfId="23070"/>
    <cellStyle name="Percent 2 4 3 3 2 3 3" xfId="18761"/>
    <cellStyle name="Percent 2 4 3 3 2 4" xfId="9255"/>
    <cellStyle name="Percent 2 4 3 3 2 4 2" xfId="21666"/>
    <cellStyle name="Percent 2 4 3 3 2 5" xfId="14332"/>
    <cellStyle name="Percent 2 4 3 3 2 6" xfId="13797"/>
    <cellStyle name="Percent 2 4 3 3 2_LNG &amp; LPG rework" xfId="31016"/>
    <cellStyle name="Percent 2 4 3 3 3" xfId="3388"/>
    <cellStyle name="Percent 2 4 3 3 3 2" xfId="6332"/>
    <cellStyle name="Percent 2 4 3 3 3 2 2" xfId="10465"/>
    <cellStyle name="Percent 2 4 3 3 3 2 2 2" xfId="22866"/>
    <cellStyle name="Percent 2 4 3 3 3 2 3" xfId="18762"/>
    <cellStyle name="Percent 2 4 3 3 3 3" xfId="10858"/>
    <cellStyle name="Percent 2 4 3 3 3 3 2" xfId="23259"/>
    <cellStyle name="Percent 2 4 3 3 3 4" xfId="9256"/>
    <cellStyle name="Percent 2 4 3 3 3 4 2" xfId="21667"/>
    <cellStyle name="Percent 2 4 3 3 3 5" xfId="16532"/>
    <cellStyle name="Percent 2 4 3 3 3_LNG &amp; LPG rework" xfId="31017"/>
    <cellStyle name="Percent 2 4 3 3 4" xfId="3389"/>
    <cellStyle name="Percent 2 4 3 3 4 2" xfId="6333"/>
    <cellStyle name="Percent 2 4 3 3 4 2 2" xfId="12519"/>
    <cellStyle name="Percent 2 4 3 3 4 2 2 2" xfId="24906"/>
    <cellStyle name="Percent 2 4 3 3 4 2 3" xfId="18763"/>
    <cellStyle name="Percent 2 4 3 3 4 3" xfId="9257"/>
    <cellStyle name="Percent 2 4 3 3 4 3 2" xfId="21668"/>
    <cellStyle name="Percent 2 4 3 3 4 4" xfId="16533"/>
    <cellStyle name="Percent 2 4 3 3 5" xfId="3386"/>
    <cellStyle name="Percent 2 4 3 3 5 2" xfId="7098"/>
    <cellStyle name="Percent 2 4 3 3 5 2 2" xfId="13256"/>
    <cellStyle name="Percent 2 4 3 3 5 2 2 2" xfId="25643"/>
    <cellStyle name="Percent 2 4 3 3 5 2 3" xfId="19523"/>
    <cellStyle name="Percent 2 4 3 3 5 3" xfId="10025"/>
    <cellStyle name="Percent 2 4 3 3 5 3 2" xfId="22428"/>
    <cellStyle name="Percent 2 4 3 3 5 4" xfId="16530"/>
    <cellStyle name="Percent 2 4 3 3 6" xfId="6330"/>
    <cellStyle name="Percent 2 4 3 3 6 2" xfId="12518"/>
    <cellStyle name="Percent 2 4 3 3 6 2 2" xfId="24905"/>
    <cellStyle name="Percent 2 4 3 3 6 3" xfId="18760"/>
    <cellStyle name="Percent 2 4 3 3 7" xfId="9254"/>
    <cellStyle name="Percent 2 4 3 3 7 2" xfId="21665"/>
    <cellStyle name="Percent 2 4 3 3 8" xfId="13977"/>
    <cellStyle name="Percent 2 4 3 3 9" xfId="13619"/>
    <cellStyle name="Percent 2 4 3 3_LNG &amp; LPG rework" xfId="31015"/>
    <cellStyle name="Percent 2 4 3 4" xfId="316"/>
    <cellStyle name="Percent 2 4 3 4 2" xfId="690"/>
    <cellStyle name="Percent 2 4 3 4 2 2" xfId="4076"/>
    <cellStyle name="Percent 2 4 3 4 2 2 2" xfId="7141"/>
    <cellStyle name="Percent 2 4 3 4 2 2 2 2" xfId="13299"/>
    <cellStyle name="Percent 2 4 3 4 2 2 2 2 2" xfId="25686"/>
    <cellStyle name="Percent 2 4 3 4 2 2 2 3" xfId="19566"/>
    <cellStyle name="Percent 2 4 3 4 2 2 3" xfId="10068"/>
    <cellStyle name="Percent 2 4 3 4 2 2 3 2" xfId="22471"/>
    <cellStyle name="Percent 2 4 3 4 2 2 4" xfId="16647"/>
    <cellStyle name="Percent 2 4 3 4 2 3" xfId="6451"/>
    <cellStyle name="Percent 2 4 3 4 2 3 2" xfId="12610"/>
    <cellStyle name="Percent 2 4 3 4 2 3 2 2" xfId="24997"/>
    <cellStyle name="Percent 2 4 3 4 2 3 3" xfId="18877"/>
    <cellStyle name="Percent 2 4 3 4 2 4" xfId="9379"/>
    <cellStyle name="Percent 2 4 3 4 2 4 2" xfId="21782"/>
    <cellStyle name="Percent 2 4 3 4 2 5" xfId="14420"/>
    <cellStyle name="Percent 2 4 3 4 3" xfId="3390"/>
    <cellStyle name="Percent 2 4 3 4 3 2" xfId="7100"/>
    <cellStyle name="Percent 2 4 3 4 3 2 2" xfId="13258"/>
    <cellStyle name="Percent 2 4 3 4 3 2 2 2" xfId="25645"/>
    <cellStyle name="Percent 2 4 3 4 3 2 3" xfId="19525"/>
    <cellStyle name="Percent 2 4 3 4 3 3" xfId="10027"/>
    <cellStyle name="Percent 2 4 3 4 3 3 2" xfId="22430"/>
    <cellStyle name="Percent 2 4 3 4 3 4" xfId="16534"/>
    <cellStyle name="Percent 2 4 3 4 4" xfId="6334"/>
    <cellStyle name="Percent 2 4 3 4 4 2" xfId="12520"/>
    <cellStyle name="Percent 2 4 3 4 4 2 2" xfId="24907"/>
    <cellStyle name="Percent 2 4 3 4 4 3" xfId="18764"/>
    <cellStyle name="Percent 2 4 3 4 5" xfId="9258"/>
    <cellStyle name="Percent 2 4 3 4 5 2" xfId="21669"/>
    <cellStyle name="Percent 2 4 3 4 6" xfId="14065"/>
    <cellStyle name="Percent 2 4 3 4 7" xfId="13709"/>
    <cellStyle name="Percent 2 4 3 4_LNG &amp; LPG rework" xfId="31018"/>
    <cellStyle name="Percent 2 4 3 5" xfId="404"/>
    <cellStyle name="Percent 2 4 3 5 2" xfId="778"/>
    <cellStyle name="Percent 2 4 3 5 2 2" xfId="4162"/>
    <cellStyle name="Percent 2 4 3 5 2 2 2" xfId="7222"/>
    <cellStyle name="Percent 2 4 3 5 2 2 2 2" xfId="13380"/>
    <cellStyle name="Percent 2 4 3 5 2 2 2 2 2" xfId="25767"/>
    <cellStyle name="Percent 2 4 3 5 2 2 2 3" xfId="19647"/>
    <cellStyle name="Percent 2 4 3 5 2 2 3" xfId="10149"/>
    <cellStyle name="Percent 2 4 3 5 2 2 3 2" xfId="22552"/>
    <cellStyle name="Percent 2 4 3 5 2 2 4" xfId="16733"/>
    <cellStyle name="Percent 2 4 3 5 2 3" xfId="6537"/>
    <cellStyle name="Percent 2 4 3 5 2 3 2" xfId="12696"/>
    <cellStyle name="Percent 2 4 3 5 2 3 2 2" xfId="25083"/>
    <cellStyle name="Percent 2 4 3 5 2 3 3" xfId="18963"/>
    <cellStyle name="Percent 2 4 3 5 2 4" xfId="9465"/>
    <cellStyle name="Percent 2 4 3 5 2 4 2" xfId="21868"/>
    <cellStyle name="Percent 2 4 3 5 2 5" xfId="14508"/>
    <cellStyle name="Percent 2 4 3 5 3" xfId="3391"/>
    <cellStyle name="Percent 2 4 3 5 3 2" xfId="7101"/>
    <cellStyle name="Percent 2 4 3 5 3 2 2" xfId="13259"/>
    <cellStyle name="Percent 2 4 3 5 3 2 2 2" xfId="25646"/>
    <cellStyle name="Percent 2 4 3 5 3 2 3" xfId="19526"/>
    <cellStyle name="Percent 2 4 3 5 3 3" xfId="10028"/>
    <cellStyle name="Percent 2 4 3 5 3 3 2" xfId="22431"/>
    <cellStyle name="Percent 2 4 3 5 3 4" xfId="16535"/>
    <cellStyle name="Percent 2 4 3 5 4" xfId="6335"/>
    <cellStyle name="Percent 2 4 3 5 4 2" xfId="12521"/>
    <cellStyle name="Percent 2 4 3 5 4 2 2" xfId="24908"/>
    <cellStyle name="Percent 2 4 3 5 4 3" xfId="18765"/>
    <cellStyle name="Percent 2 4 3 5 5" xfId="9259"/>
    <cellStyle name="Percent 2 4 3 5 5 2" xfId="21670"/>
    <cellStyle name="Percent 2 4 3 5 6" xfId="14153"/>
    <cellStyle name="Percent 2 4 3 5_LNG &amp; LPG rework" xfId="31019"/>
    <cellStyle name="Percent 2 4 3 6" xfId="513"/>
    <cellStyle name="Percent 2 4 3 6 2" xfId="3392"/>
    <cellStyle name="Percent 2 4 3 6 2 2" xfId="7102"/>
    <cellStyle name="Percent 2 4 3 6 2 2 2" xfId="13260"/>
    <cellStyle name="Percent 2 4 3 6 2 2 2 2" xfId="25647"/>
    <cellStyle name="Percent 2 4 3 6 2 2 3" xfId="19527"/>
    <cellStyle name="Percent 2 4 3 6 2 3" xfId="10029"/>
    <cellStyle name="Percent 2 4 3 6 2 3 2" xfId="22432"/>
    <cellStyle name="Percent 2 4 3 6 2 4" xfId="16536"/>
    <cellStyle name="Percent 2 4 3 6 3" xfId="6336"/>
    <cellStyle name="Percent 2 4 3 6 3 2" xfId="10909"/>
    <cellStyle name="Percent 2 4 3 6 3 2 2" xfId="23310"/>
    <cellStyle name="Percent 2 4 3 6 3 3" xfId="18766"/>
    <cellStyle name="Percent 2 4 3 6 4" xfId="9260"/>
    <cellStyle name="Percent 2 4 3 6 4 2" xfId="21671"/>
    <cellStyle name="Percent 2 4 3 6 5" xfId="14244"/>
    <cellStyle name="Percent 2 4 3 6_LNG &amp; LPG rework" xfId="31020"/>
    <cellStyle name="Percent 2 4 3 7" xfId="3393"/>
    <cellStyle name="Percent 2 4 3 7 2" xfId="6337"/>
    <cellStyle name="Percent 2 4 3 7 2 2" xfId="12522"/>
    <cellStyle name="Percent 2 4 3 7 2 2 2" xfId="24909"/>
    <cellStyle name="Percent 2 4 3 7 2 3" xfId="18767"/>
    <cellStyle name="Percent 2 4 3 7 3" xfId="9261"/>
    <cellStyle name="Percent 2 4 3 7 3 2" xfId="21672"/>
    <cellStyle name="Percent 2 4 3 7 4" xfId="16537"/>
    <cellStyle name="Percent 2 4 3 8" xfId="3376"/>
    <cellStyle name="Percent 2 4 3 8 2" xfId="7091"/>
    <cellStyle name="Percent 2 4 3 8 2 2" xfId="13249"/>
    <cellStyle name="Percent 2 4 3 8 2 2 2" xfId="25636"/>
    <cellStyle name="Percent 2 4 3 8 2 3" xfId="19516"/>
    <cellStyle name="Percent 2 4 3 8 3" xfId="10018"/>
    <cellStyle name="Percent 2 4 3 8 3 2" xfId="22421"/>
    <cellStyle name="Percent 2 4 3 8 4" xfId="16520"/>
    <cellStyle name="Percent 2 4 3 9" xfId="6320"/>
    <cellStyle name="Percent 2 4 3 9 2" xfId="12511"/>
    <cellStyle name="Percent 2 4 3 9 2 2" xfId="24898"/>
    <cellStyle name="Percent 2 4 3 9 3" xfId="18750"/>
    <cellStyle name="Percent 2 4 3_LNG &amp; LPG rework" xfId="31007"/>
    <cellStyle name="Percent 2 4 4" xfId="157"/>
    <cellStyle name="Percent 2 4 4 10" xfId="13910"/>
    <cellStyle name="Percent 2 4 4 11" xfId="13553"/>
    <cellStyle name="Percent 2 4 4 2" xfId="248"/>
    <cellStyle name="Percent 2 4 4 2 2" xfId="624"/>
    <cellStyle name="Percent 2 4 4 2 2 2" xfId="3396"/>
    <cellStyle name="Percent 2 4 4 2 2 2 2" xfId="7105"/>
    <cellStyle name="Percent 2 4 4 2 2 2 2 2" xfId="13263"/>
    <cellStyle name="Percent 2 4 4 2 2 2 2 2 2" xfId="25650"/>
    <cellStyle name="Percent 2 4 4 2 2 2 2 3" xfId="19530"/>
    <cellStyle name="Percent 2 4 4 2 2 2 3" xfId="10032"/>
    <cellStyle name="Percent 2 4 4 2 2 2 3 2" xfId="22435"/>
    <cellStyle name="Percent 2 4 4 2 2 2 4" xfId="16540"/>
    <cellStyle name="Percent 2 4 4 2 2 3" xfId="6340"/>
    <cellStyle name="Percent 2 4 4 2 2 3 2" xfId="10670"/>
    <cellStyle name="Percent 2 4 4 2 2 3 2 2" xfId="23071"/>
    <cellStyle name="Percent 2 4 4 2 2 3 3" xfId="18770"/>
    <cellStyle name="Percent 2 4 4 2 2 4" xfId="9264"/>
    <cellStyle name="Percent 2 4 4 2 2 4 2" xfId="21675"/>
    <cellStyle name="Percent 2 4 4 2 2 5" xfId="14354"/>
    <cellStyle name="Percent 2 4 4 2 2 6" xfId="13819"/>
    <cellStyle name="Percent 2 4 4 2 2_LNG &amp; LPG rework" xfId="31023"/>
    <cellStyle name="Percent 2 4 4 2 3" xfId="3397"/>
    <cellStyle name="Percent 2 4 4 2 3 2" xfId="6341"/>
    <cellStyle name="Percent 2 4 4 2 3 2 2" xfId="10466"/>
    <cellStyle name="Percent 2 4 4 2 3 2 2 2" xfId="22867"/>
    <cellStyle name="Percent 2 4 4 2 3 2 3" xfId="18771"/>
    <cellStyle name="Percent 2 4 4 2 3 3" xfId="10859"/>
    <cellStyle name="Percent 2 4 4 2 3 3 2" xfId="23260"/>
    <cellStyle name="Percent 2 4 4 2 3 4" xfId="9265"/>
    <cellStyle name="Percent 2 4 4 2 3 4 2" xfId="21676"/>
    <cellStyle name="Percent 2 4 4 2 3 5" xfId="16541"/>
    <cellStyle name="Percent 2 4 4 2 3_LNG &amp; LPG rework" xfId="31024"/>
    <cellStyle name="Percent 2 4 4 2 4" xfId="3398"/>
    <cellStyle name="Percent 2 4 4 2 4 2" xfId="6342"/>
    <cellStyle name="Percent 2 4 4 2 4 2 2" xfId="12525"/>
    <cellStyle name="Percent 2 4 4 2 4 2 2 2" xfId="24912"/>
    <cellStyle name="Percent 2 4 4 2 4 2 3" xfId="18772"/>
    <cellStyle name="Percent 2 4 4 2 4 3" xfId="9266"/>
    <cellStyle name="Percent 2 4 4 2 4 3 2" xfId="21677"/>
    <cellStyle name="Percent 2 4 4 2 4 4" xfId="16542"/>
    <cellStyle name="Percent 2 4 4 2 5" xfId="3395"/>
    <cellStyle name="Percent 2 4 4 2 5 2" xfId="7104"/>
    <cellStyle name="Percent 2 4 4 2 5 2 2" xfId="13262"/>
    <cellStyle name="Percent 2 4 4 2 5 2 2 2" xfId="25649"/>
    <cellStyle name="Percent 2 4 4 2 5 2 3" xfId="19529"/>
    <cellStyle name="Percent 2 4 4 2 5 3" xfId="10031"/>
    <cellStyle name="Percent 2 4 4 2 5 3 2" xfId="22434"/>
    <cellStyle name="Percent 2 4 4 2 5 4" xfId="16539"/>
    <cellStyle name="Percent 2 4 4 2 6" xfId="6339"/>
    <cellStyle name="Percent 2 4 4 2 6 2" xfId="12524"/>
    <cellStyle name="Percent 2 4 4 2 6 2 2" xfId="24911"/>
    <cellStyle name="Percent 2 4 4 2 6 3" xfId="18769"/>
    <cellStyle name="Percent 2 4 4 2 7" xfId="9263"/>
    <cellStyle name="Percent 2 4 4 2 7 2" xfId="21674"/>
    <cellStyle name="Percent 2 4 4 2 8" xfId="13999"/>
    <cellStyle name="Percent 2 4 4 2 9" xfId="13641"/>
    <cellStyle name="Percent 2 4 4 2_LNG &amp; LPG rework" xfId="31022"/>
    <cellStyle name="Percent 2 4 4 3" xfId="338"/>
    <cellStyle name="Percent 2 4 4 3 2" xfId="712"/>
    <cellStyle name="Percent 2 4 4 3 2 2" xfId="4098"/>
    <cellStyle name="Percent 2 4 4 3 2 2 2" xfId="7162"/>
    <cellStyle name="Percent 2 4 4 3 2 2 2 2" xfId="13320"/>
    <cellStyle name="Percent 2 4 4 3 2 2 2 2 2" xfId="25707"/>
    <cellStyle name="Percent 2 4 4 3 2 2 2 3" xfId="19587"/>
    <cellStyle name="Percent 2 4 4 3 2 2 3" xfId="10089"/>
    <cellStyle name="Percent 2 4 4 3 2 2 3 2" xfId="22492"/>
    <cellStyle name="Percent 2 4 4 3 2 2 4" xfId="16669"/>
    <cellStyle name="Percent 2 4 4 3 2 3" xfId="6473"/>
    <cellStyle name="Percent 2 4 4 3 2 3 2" xfId="12632"/>
    <cellStyle name="Percent 2 4 4 3 2 3 2 2" xfId="25019"/>
    <cellStyle name="Percent 2 4 4 3 2 3 3" xfId="18899"/>
    <cellStyle name="Percent 2 4 4 3 2 4" xfId="9401"/>
    <cellStyle name="Percent 2 4 4 3 2 4 2" xfId="21804"/>
    <cellStyle name="Percent 2 4 4 3 2 5" xfId="14442"/>
    <cellStyle name="Percent 2 4 4 3 3" xfId="3399"/>
    <cellStyle name="Percent 2 4 4 3 3 2" xfId="7106"/>
    <cellStyle name="Percent 2 4 4 3 3 2 2" xfId="13264"/>
    <cellStyle name="Percent 2 4 4 3 3 2 2 2" xfId="25651"/>
    <cellStyle name="Percent 2 4 4 3 3 2 3" xfId="19531"/>
    <cellStyle name="Percent 2 4 4 3 3 3" xfId="10033"/>
    <cellStyle name="Percent 2 4 4 3 3 3 2" xfId="22436"/>
    <cellStyle name="Percent 2 4 4 3 3 4" xfId="16543"/>
    <cellStyle name="Percent 2 4 4 3 4" xfId="6343"/>
    <cellStyle name="Percent 2 4 4 3 4 2" xfId="12526"/>
    <cellStyle name="Percent 2 4 4 3 4 2 2" xfId="24913"/>
    <cellStyle name="Percent 2 4 4 3 4 3" xfId="18773"/>
    <cellStyle name="Percent 2 4 4 3 5" xfId="9267"/>
    <cellStyle name="Percent 2 4 4 3 5 2" xfId="21678"/>
    <cellStyle name="Percent 2 4 4 3 6" xfId="14087"/>
    <cellStyle name="Percent 2 4 4 3 7" xfId="13731"/>
    <cellStyle name="Percent 2 4 4 3_LNG &amp; LPG rework" xfId="31025"/>
    <cellStyle name="Percent 2 4 4 4" xfId="426"/>
    <cellStyle name="Percent 2 4 4 4 2" xfId="800"/>
    <cellStyle name="Percent 2 4 4 4 2 2" xfId="4184"/>
    <cellStyle name="Percent 2 4 4 4 2 2 2" xfId="7244"/>
    <cellStyle name="Percent 2 4 4 4 2 2 2 2" xfId="13402"/>
    <cellStyle name="Percent 2 4 4 4 2 2 2 2 2" xfId="25789"/>
    <cellStyle name="Percent 2 4 4 4 2 2 2 3" xfId="19669"/>
    <cellStyle name="Percent 2 4 4 4 2 2 3" xfId="10171"/>
    <cellStyle name="Percent 2 4 4 4 2 2 3 2" xfId="22574"/>
    <cellStyle name="Percent 2 4 4 4 2 2 4" xfId="16755"/>
    <cellStyle name="Percent 2 4 4 4 2 3" xfId="6559"/>
    <cellStyle name="Percent 2 4 4 4 2 3 2" xfId="12718"/>
    <cellStyle name="Percent 2 4 4 4 2 3 2 2" xfId="25105"/>
    <cellStyle name="Percent 2 4 4 4 2 3 3" xfId="18985"/>
    <cellStyle name="Percent 2 4 4 4 2 4" xfId="9487"/>
    <cellStyle name="Percent 2 4 4 4 2 4 2" xfId="21890"/>
    <cellStyle name="Percent 2 4 4 4 2 5" xfId="14530"/>
    <cellStyle name="Percent 2 4 4 4 3" xfId="3400"/>
    <cellStyle name="Percent 2 4 4 4 3 2" xfId="7107"/>
    <cellStyle name="Percent 2 4 4 4 3 2 2" xfId="13265"/>
    <cellStyle name="Percent 2 4 4 4 3 2 2 2" xfId="25652"/>
    <cellStyle name="Percent 2 4 4 4 3 2 3" xfId="19532"/>
    <cellStyle name="Percent 2 4 4 4 3 3" xfId="10034"/>
    <cellStyle name="Percent 2 4 4 4 3 3 2" xfId="22437"/>
    <cellStyle name="Percent 2 4 4 4 3 4" xfId="16544"/>
    <cellStyle name="Percent 2 4 4 4 4" xfId="6344"/>
    <cellStyle name="Percent 2 4 4 4 4 2" xfId="12527"/>
    <cellStyle name="Percent 2 4 4 4 4 2 2" xfId="24914"/>
    <cellStyle name="Percent 2 4 4 4 4 3" xfId="18774"/>
    <cellStyle name="Percent 2 4 4 4 5" xfId="9268"/>
    <cellStyle name="Percent 2 4 4 4 5 2" xfId="21679"/>
    <cellStyle name="Percent 2 4 4 4 6" xfId="14175"/>
    <cellStyle name="Percent 2 4 4 4_LNG &amp; LPG rework" xfId="31026"/>
    <cellStyle name="Percent 2 4 4 5" xfId="535"/>
    <cellStyle name="Percent 2 4 4 5 2" xfId="3401"/>
    <cellStyle name="Percent 2 4 4 5 2 2" xfId="7108"/>
    <cellStyle name="Percent 2 4 4 5 2 2 2" xfId="13266"/>
    <cellStyle name="Percent 2 4 4 5 2 2 2 2" xfId="25653"/>
    <cellStyle name="Percent 2 4 4 5 2 2 3" xfId="19533"/>
    <cellStyle name="Percent 2 4 4 5 2 3" xfId="10035"/>
    <cellStyle name="Percent 2 4 4 5 2 3 2" xfId="22438"/>
    <cellStyle name="Percent 2 4 4 5 2 4" xfId="16545"/>
    <cellStyle name="Percent 2 4 4 5 3" xfId="6345"/>
    <cellStyle name="Percent 2 4 4 5 3 2" xfId="10931"/>
    <cellStyle name="Percent 2 4 4 5 3 2 2" xfId="23332"/>
    <cellStyle name="Percent 2 4 4 5 3 3" xfId="18775"/>
    <cellStyle name="Percent 2 4 4 5 4" xfId="9269"/>
    <cellStyle name="Percent 2 4 4 5 4 2" xfId="21680"/>
    <cellStyle name="Percent 2 4 4 5 5" xfId="14266"/>
    <cellStyle name="Percent 2 4 4 5_LNG &amp; LPG rework" xfId="31027"/>
    <cellStyle name="Percent 2 4 4 6" xfId="3402"/>
    <cellStyle name="Percent 2 4 4 6 2" xfId="6346"/>
    <cellStyle name="Percent 2 4 4 6 2 2" xfId="12528"/>
    <cellStyle name="Percent 2 4 4 6 2 2 2" xfId="24915"/>
    <cellStyle name="Percent 2 4 4 6 2 3" xfId="18776"/>
    <cellStyle name="Percent 2 4 4 6 3" xfId="9270"/>
    <cellStyle name="Percent 2 4 4 6 3 2" xfId="21681"/>
    <cellStyle name="Percent 2 4 4 6 4" xfId="16546"/>
    <cellStyle name="Percent 2 4 4 7" xfId="3394"/>
    <cellStyle name="Percent 2 4 4 7 2" xfId="7103"/>
    <cellStyle name="Percent 2 4 4 7 2 2" xfId="13261"/>
    <cellStyle name="Percent 2 4 4 7 2 2 2" xfId="25648"/>
    <cellStyle name="Percent 2 4 4 7 2 3" xfId="19528"/>
    <cellStyle name="Percent 2 4 4 7 3" xfId="10030"/>
    <cellStyle name="Percent 2 4 4 7 3 2" xfId="22433"/>
    <cellStyle name="Percent 2 4 4 7 4" xfId="16538"/>
    <cellStyle name="Percent 2 4 4 8" xfId="6338"/>
    <cellStyle name="Percent 2 4 4 8 2" xfId="12523"/>
    <cellStyle name="Percent 2 4 4 8 2 2" xfId="24910"/>
    <cellStyle name="Percent 2 4 4 8 3" xfId="18768"/>
    <cellStyle name="Percent 2 4 4 9" xfId="9262"/>
    <cellStyle name="Percent 2 4 4 9 2" xfId="21673"/>
    <cellStyle name="Percent 2 4 4_LNG &amp; LPG rework" xfId="31021"/>
    <cellStyle name="Percent 2 4 5" xfId="204"/>
    <cellStyle name="Percent 2 4 5 2" xfId="580"/>
    <cellStyle name="Percent 2 4 5 2 2" xfId="3404"/>
    <cellStyle name="Percent 2 4 5 2 2 2" xfId="7110"/>
    <cellStyle name="Percent 2 4 5 2 2 2 2" xfId="13268"/>
    <cellStyle name="Percent 2 4 5 2 2 2 2 2" xfId="25655"/>
    <cellStyle name="Percent 2 4 5 2 2 2 3" xfId="19535"/>
    <cellStyle name="Percent 2 4 5 2 2 3" xfId="10037"/>
    <cellStyle name="Percent 2 4 5 2 2 3 2" xfId="22440"/>
    <cellStyle name="Percent 2 4 5 2 2 4" xfId="16548"/>
    <cellStyle name="Percent 2 4 5 2 3" xfId="6348"/>
    <cellStyle name="Percent 2 4 5 2 3 2" xfId="10671"/>
    <cellStyle name="Percent 2 4 5 2 3 2 2" xfId="23072"/>
    <cellStyle name="Percent 2 4 5 2 3 3" xfId="18778"/>
    <cellStyle name="Percent 2 4 5 2 4" xfId="9272"/>
    <cellStyle name="Percent 2 4 5 2 4 2" xfId="21683"/>
    <cellStyle name="Percent 2 4 5 2 5" xfId="14310"/>
    <cellStyle name="Percent 2 4 5 2 6" xfId="13775"/>
    <cellStyle name="Percent 2 4 5 2_LNG &amp; LPG rework" xfId="31029"/>
    <cellStyle name="Percent 2 4 5 3" xfId="3405"/>
    <cellStyle name="Percent 2 4 5 3 2" xfId="6349"/>
    <cellStyle name="Percent 2 4 5 3 2 2" xfId="10467"/>
    <cellStyle name="Percent 2 4 5 3 2 2 2" xfId="22868"/>
    <cellStyle name="Percent 2 4 5 3 2 3" xfId="18779"/>
    <cellStyle name="Percent 2 4 5 3 3" xfId="10860"/>
    <cellStyle name="Percent 2 4 5 3 3 2" xfId="23261"/>
    <cellStyle name="Percent 2 4 5 3 4" xfId="9273"/>
    <cellStyle name="Percent 2 4 5 3 4 2" xfId="21684"/>
    <cellStyle name="Percent 2 4 5 3 5" xfId="16549"/>
    <cellStyle name="Percent 2 4 5 3_LNG &amp; LPG rework" xfId="31030"/>
    <cellStyle name="Percent 2 4 5 4" xfId="3406"/>
    <cellStyle name="Percent 2 4 5 4 2" xfId="6350"/>
    <cellStyle name="Percent 2 4 5 4 2 2" xfId="12530"/>
    <cellStyle name="Percent 2 4 5 4 2 2 2" xfId="24917"/>
    <cellStyle name="Percent 2 4 5 4 2 3" xfId="18780"/>
    <cellStyle name="Percent 2 4 5 4 3" xfId="9274"/>
    <cellStyle name="Percent 2 4 5 4 3 2" xfId="21685"/>
    <cellStyle name="Percent 2 4 5 4 4" xfId="16550"/>
    <cellStyle name="Percent 2 4 5 5" xfId="3403"/>
    <cellStyle name="Percent 2 4 5 5 2" xfId="7109"/>
    <cellStyle name="Percent 2 4 5 5 2 2" xfId="13267"/>
    <cellStyle name="Percent 2 4 5 5 2 2 2" xfId="25654"/>
    <cellStyle name="Percent 2 4 5 5 2 3" xfId="19534"/>
    <cellStyle name="Percent 2 4 5 5 3" xfId="10036"/>
    <cellStyle name="Percent 2 4 5 5 3 2" xfId="22439"/>
    <cellStyle name="Percent 2 4 5 5 4" xfId="16547"/>
    <cellStyle name="Percent 2 4 5 6" xfId="6347"/>
    <cellStyle name="Percent 2 4 5 6 2" xfId="12529"/>
    <cellStyle name="Percent 2 4 5 6 2 2" xfId="24916"/>
    <cellStyle name="Percent 2 4 5 6 3" xfId="18777"/>
    <cellStyle name="Percent 2 4 5 7" xfId="9271"/>
    <cellStyle name="Percent 2 4 5 7 2" xfId="21682"/>
    <cellStyle name="Percent 2 4 5 8" xfId="13955"/>
    <cellStyle name="Percent 2 4 5 9" xfId="13597"/>
    <cellStyle name="Percent 2 4 5_LNG &amp; LPG rework" xfId="31028"/>
    <cellStyle name="Percent 2 4 6" xfId="294"/>
    <cellStyle name="Percent 2 4 6 2" xfId="668"/>
    <cellStyle name="Percent 2 4 6 2 2" xfId="4059"/>
    <cellStyle name="Percent 2 4 6 2 2 2" xfId="7126"/>
    <cellStyle name="Percent 2 4 6 2 2 2 2" xfId="13284"/>
    <cellStyle name="Percent 2 4 6 2 2 2 2 2" xfId="25671"/>
    <cellStyle name="Percent 2 4 6 2 2 2 3" xfId="19551"/>
    <cellStyle name="Percent 2 4 6 2 2 3" xfId="10053"/>
    <cellStyle name="Percent 2 4 6 2 2 3 2" xfId="22456"/>
    <cellStyle name="Percent 2 4 6 2 2 4" xfId="16630"/>
    <cellStyle name="Percent 2 4 6 2 3" xfId="6434"/>
    <cellStyle name="Percent 2 4 6 2 3 2" xfId="12593"/>
    <cellStyle name="Percent 2 4 6 2 3 2 2" xfId="24980"/>
    <cellStyle name="Percent 2 4 6 2 3 3" xfId="18860"/>
    <cellStyle name="Percent 2 4 6 2 4" xfId="9362"/>
    <cellStyle name="Percent 2 4 6 2 4 2" xfId="21765"/>
    <cellStyle name="Percent 2 4 6 2 5" xfId="14398"/>
    <cellStyle name="Percent 2 4 6 3" xfId="3407"/>
    <cellStyle name="Percent 2 4 6 3 2" xfId="7111"/>
    <cellStyle name="Percent 2 4 6 3 2 2" xfId="13269"/>
    <cellStyle name="Percent 2 4 6 3 2 2 2" xfId="25656"/>
    <cellStyle name="Percent 2 4 6 3 2 3" xfId="19536"/>
    <cellStyle name="Percent 2 4 6 3 3" xfId="10038"/>
    <cellStyle name="Percent 2 4 6 3 3 2" xfId="22441"/>
    <cellStyle name="Percent 2 4 6 3 4" xfId="16551"/>
    <cellStyle name="Percent 2 4 6 4" xfId="6351"/>
    <cellStyle name="Percent 2 4 6 4 2" xfId="12531"/>
    <cellStyle name="Percent 2 4 6 4 2 2" xfId="24918"/>
    <cellStyle name="Percent 2 4 6 4 3" xfId="18781"/>
    <cellStyle name="Percent 2 4 6 5" xfId="9275"/>
    <cellStyle name="Percent 2 4 6 5 2" xfId="21686"/>
    <cellStyle name="Percent 2 4 6 6" xfId="14043"/>
    <cellStyle name="Percent 2 4 6 7" xfId="13687"/>
    <cellStyle name="Percent 2 4 6_LNG &amp; LPG rework" xfId="31031"/>
    <cellStyle name="Percent 2 4 7" xfId="382"/>
    <cellStyle name="Percent 2 4 7 2" xfId="756"/>
    <cellStyle name="Percent 2 4 7 2 2" xfId="4140"/>
    <cellStyle name="Percent 2 4 7 2 2 2" xfId="7204"/>
    <cellStyle name="Percent 2 4 7 2 2 2 2" xfId="13362"/>
    <cellStyle name="Percent 2 4 7 2 2 2 2 2" xfId="25749"/>
    <cellStyle name="Percent 2 4 7 2 2 2 3" xfId="19629"/>
    <cellStyle name="Percent 2 4 7 2 2 3" xfId="10131"/>
    <cellStyle name="Percent 2 4 7 2 2 3 2" xfId="22534"/>
    <cellStyle name="Percent 2 4 7 2 2 4" xfId="16711"/>
    <cellStyle name="Percent 2 4 7 2 3" xfId="6515"/>
    <cellStyle name="Percent 2 4 7 2 3 2" xfId="12674"/>
    <cellStyle name="Percent 2 4 7 2 3 2 2" xfId="25061"/>
    <cellStyle name="Percent 2 4 7 2 3 3" xfId="18941"/>
    <cellStyle name="Percent 2 4 7 2 4" xfId="9443"/>
    <cellStyle name="Percent 2 4 7 2 4 2" xfId="21846"/>
    <cellStyle name="Percent 2 4 7 2 5" xfId="14486"/>
    <cellStyle name="Percent 2 4 7 3" xfId="3408"/>
    <cellStyle name="Percent 2 4 7 3 2" xfId="7112"/>
    <cellStyle name="Percent 2 4 7 3 2 2" xfId="13270"/>
    <cellStyle name="Percent 2 4 7 3 2 2 2" xfId="25657"/>
    <cellStyle name="Percent 2 4 7 3 2 3" xfId="19537"/>
    <cellStyle name="Percent 2 4 7 3 3" xfId="10039"/>
    <cellStyle name="Percent 2 4 7 3 3 2" xfId="22442"/>
    <cellStyle name="Percent 2 4 7 3 4" xfId="16552"/>
    <cellStyle name="Percent 2 4 7 4" xfId="6352"/>
    <cellStyle name="Percent 2 4 7 4 2" xfId="12532"/>
    <cellStyle name="Percent 2 4 7 4 2 2" xfId="24919"/>
    <cellStyle name="Percent 2 4 7 4 3" xfId="18782"/>
    <cellStyle name="Percent 2 4 7 5" xfId="9276"/>
    <cellStyle name="Percent 2 4 7 5 2" xfId="21687"/>
    <cellStyle name="Percent 2 4 7 6" xfId="14131"/>
    <cellStyle name="Percent 2 4 7_LNG &amp; LPG rework" xfId="31032"/>
    <cellStyle name="Percent 2 4 8" xfId="491"/>
    <cellStyle name="Percent 2 4 8 2" xfId="3409"/>
    <cellStyle name="Percent 2 4 8 2 2" xfId="7113"/>
    <cellStyle name="Percent 2 4 8 2 2 2" xfId="13271"/>
    <cellStyle name="Percent 2 4 8 2 2 2 2" xfId="25658"/>
    <cellStyle name="Percent 2 4 8 2 2 3" xfId="19538"/>
    <cellStyle name="Percent 2 4 8 2 3" xfId="10040"/>
    <cellStyle name="Percent 2 4 8 2 3 2" xfId="22443"/>
    <cellStyle name="Percent 2 4 8 2 4" xfId="16553"/>
    <cellStyle name="Percent 2 4 8 3" xfId="6353"/>
    <cellStyle name="Percent 2 4 8 3 2" xfId="10891"/>
    <cellStyle name="Percent 2 4 8 3 2 2" xfId="23292"/>
    <cellStyle name="Percent 2 4 8 3 3" xfId="18783"/>
    <cellStyle name="Percent 2 4 8 4" xfId="9277"/>
    <cellStyle name="Percent 2 4 8 4 2" xfId="21688"/>
    <cellStyle name="Percent 2 4 8 5" xfId="14222"/>
    <cellStyle name="Percent 2 4 8_LNG &amp; LPG rework" xfId="31033"/>
    <cellStyle name="Percent 2 4 9" xfId="3410"/>
    <cellStyle name="Percent 2 4 9 2" xfId="6354"/>
    <cellStyle name="Percent 2 4 9 2 2" xfId="12533"/>
    <cellStyle name="Percent 2 4 9 2 2 2" xfId="24920"/>
    <cellStyle name="Percent 2 4 9 2 3" xfId="18784"/>
    <cellStyle name="Percent 2 4 9 3" xfId="9278"/>
    <cellStyle name="Percent 2 4 9 3 2" xfId="21689"/>
    <cellStyle name="Percent 2 4 9 4" xfId="16554"/>
    <cellStyle name="Percent 2 4_LNG &amp; LPG rework" xfId="30978"/>
    <cellStyle name="Percent 2 5" xfId="3411"/>
    <cellStyle name="Percent 2 5 2" xfId="3499"/>
    <cellStyle name="Percent 2 5 2 2" xfId="6365"/>
    <cellStyle name="Percent 2 5 2 2 2" xfId="12543"/>
    <cellStyle name="Percent 2 5 2 2 2 2" xfId="24930"/>
    <cellStyle name="Percent 2 5 2 2 3" xfId="18795"/>
    <cellStyle name="Percent 2 5 2 3" xfId="9290"/>
    <cellStyle name="Percent 2 5 2 3 2" xfId="21700"/>
    <cellStyle name="Percent 2 5 2 4" xfId="16565"/>
    <cellStyle name="Percent 2 5 3" xfId="10683"/>
    <cellStyle name="Percent 2 5 3 2" xfId="23084"/>
    <cellStyle name="Percent 2 5 4" xfId="26032"/>
    <cellStyle name="Percent 2 5 5" xfId="27458"/>
    <cellStyle name="Percent 2 5_LNG &amp; LPG rework" xfId="31034"/>
    <cellStyle name="Percent 2 6" xfId="1056"/>
    <cellStyle name="Percent 2 6 2" xfId="4437"/>
    <cellStyle name="Percent 2 6 2 2" xfId="10477"/>
    <cellStyle name="Percent 2 6 2 2 2" xfId="22878"/>
    <cellStyle name="Percent 2 6 2 3" xfId="16874"/>
    <cellStyle name="Percent 2 6 3" xfId="10872"/>
    <cellStyle name="Percent 2 6 3 2" xfId="23273"/>
    <cellStyle name="Percent 2 6 4" xfId="7362"/>
    <cellStyle name="Percent 2 6 4 2" xfId="19780"/>
    <cellStyle name="Percent 2 6 5" xfId="14645"/>
    <cellStyle name="Percent 2 6_LNG &amp; LPG rework" xfId="31035"/>
    <cellStyle name="Percent 2 7" xfId="3529"/>
    <cellStyle name="Percent 2 7 2" xfId="6390"/>
    <cellStyle name="Percent 2 7 2 2" xfId="10482"/>
    <cellStyle name="Percent 2 7 2 2 2" xfId="22883"/>
    <cellStyle name="Percent 2 7 2 3" xfId="18820"/>
    <cellStyle name="Percent 2 7 3" xfId="10881"/>
    <cellStyle name="Percent 2 7 3 2" xfId="23282"/>
    <cellStyle name="Percent 2 7 4" xfId="9315"/>
    <cellStyle name="Percent 2 7 4 2" xfId="21725"/>
    <cellStyle name="Percent 2 7 5" xfId="16590"/>
    <cellStyle name="Percent 2 7_LNG &amp; LPG rework" xfId="31036"/>
    <cellStyle name="Percent 2 8" xfId="3532"/>
    <cellStyle name="Percent 2 9" xfId="878"/>
    <cellStyle name="Percent 2 9 2" xfId="27459"/>
    <cellStyle name="Percent 2 9 2 2" xfId="28146"/>
    <cellStyle name="Percent 2 9 3" xfId="27471"/>
    <cellStyle name="Percent 2_LNG &amp; LPG rework" xfId="30864"/>
    <cellStyle name="Percent 3" xfId="482"/>
    <cellStyle name="Percent 3 2" xfId="3488"/>
    <cellStyle name="Percent 3 2 2" xfId="3938"/>
    <cellStyle name="Percent 3 2 2 2" xfId="28615"/>
    <cellStyle name="Percent 3 2 2 3" xfId="27939"/>
    <cellStyle name="Percent 3 2 3" xfId="26001"/>
    <cellStyle name="Percent 3 3" xfId="3823"/>
    <cellStyle name="Percent 3 3 2" xfId="28505"/>
    <cellStyle name="Percent 3 3 3" xfId="27829"/>
    <cellStyle name="Percent 3 4" xfId="25883"/>
    <cellStyle name="Percent 3 5" xfId="26233"/>
    <cellStyle name="Percent 3 6" xfId="28835"/>
    <cellStyle name="Percent 3_LNG &amp; LPG rework" xfId="31037"/>
    <cellStyle name="Percent 4" xfId="838"/>
    <cellStyle name="Percent 4 2" xfId="3412"/>
    <cellStyle name="Percent 4 2 2" xfId="3824"/>
    <cellStyle name="Percent 4 2 2 2" xfId="28506"/>
    <cellStyle name="Percent 4 2 2 3" xfId="27830"/>
    <cellStyle name="Percent 4 2 3" xfId="26003"/>
    <cellStyle name="Percent 4 3" xfId="1060"/>
    <cellStyle name="Percent 4 4" xfId="4222"/>
    <cellStyle name="Percent 4 4 2" xfId="6597"/>
    <cellStyle name="Percent 4 4 2 2" xfId="12756"/>
    <cellStyle name="Percent 4 4 2 2 2" xfId="25143"/>
    <cellStyle name="Percent 4 4 2 3" xfId="19023"/>
    <cellStyle name="Percent 4 4 3" xfId="9525"/>
    <cellStyle name="Percent 4 4 3 2" xfId="21928"/>
    <cellStyle name="Percent 4 4 4" xfId="16793"/>
    <cellStyle name="Percent 4 5" xfId="889"/>
    <cellStyle name="Percent 4 5 2" xfId="28147"/>
    <cellStyle name="Percent 4 5 3" xfId="27472"/>
    <cellStyle name="Percent 4 6" xfId="14568"/>
    <cellStyle name="Percent 4 7" xfId="25914"/>
    <cellStyle name="Percent 4_LNG &amp; LPG rework" xfId="31038"/>
    <cellStyle name="Percent 5" xfId="842"/>
    <cellStyle name="Percent 5 2" xfId="3485"/>
    <cellStyle name="Percent 5 2 2" xfId="3935"/>
    <cellStyle name="Percent 5 2 2 2" xfId="28612"/>
    <cellStyle name="Percent 5 2 2 3" xfId="27936"/>
    <cellStyle name="Percent 5 2 3" xfId="25996"/>
    <cellStyle name="Percent 5 3" xfId="3465"/>
    <cellStyle name="Percent 5_LNG &amp; LPG rework" xfId="31039"/>
    <cellStyle name="Percent 6" xfId="3586"/>
    <cellStyle name="Percent 6 2" xfId="6400"/>
    <cellStyle name="Percent 6 2 2" xfId="12563"/>
    <cellStyle name="Percent 6 2 2 2" xfId="24950"/>
    <cellStyle name="Percent 6 2 3" xfId="18830"/>
    <cellStyle name="Percent 6 3" xfId="9326"/>
    <cellStyle name="Percent 6 3 2" xfId="21735"/>
    <cellStyle name="Percent 6 4" xfId="16600"/>
    <cellStyle name="Percent 6 5" xfId="27460"/>
    <cellStyle name="Percent 7" xfId="3"/>
    <cellStyle name="Percent 7 2" xfId="28136"/>
    <cellStyle name="Percent 7 3" xfId="27462"/>
    <cellStyle name="Percent 7 4" xfId="29941"/>
    <cellStyle name="Percent 8" xfId="29944"/>
    <cellStyle name="Percent 9" xfId="29986"/>
    <cellStyle name="Satisfaisant" xfId="90"/>
    <cellStyle name="Sortie" xfId="91"/>
    <cellStyle name="Style 26" xfId="4"/>
    <cellStyle name="Style 26 10" xfId="3413"/>
    <cellStyle name="Style 26 10 2" xfId="3826"/>
    <cellStyle name="Style 26 10 2 2" xfId="28508"/>
    <cellStyle name="Style 26 10 2 3" xfId="27832"/>
    <cellStyle name="Style 26 10 3" xfId="28230"/>
    <cellStyle name="Style 26 10 4" xfId="27554"/>
    <cellStyle name="Style 26 11" xfId="3414"/>
    <cellStyle name="Style 26 11 2" xfId="3827"/>
    <cellStyle name="Style 26 11 2 2" xfId="28509"/>
    <cellStyle name="Style 26 11 2 3" xfId="27833"/>
    <cellStyle name="Style 26 11 3" xfId="28231"/>
    <cellStyle name="Style 26 11 4" xfId="27555"/>
    <cellStyle name="Style 26 12" xfId="3825"/>
    <cellStyle name="Style 26 12 2" xfId="28507"/>
    <cellStyle name="Style 26 12 3" xfId="27831"/>
    <cellStyle name="Style 26 13" xfId="25846"/>
    <cellStyle name="Style 26 2" xfId="101"/>
    <cellStyle name="Style 26 2 2" xfId="1061"/>
    <cellStyle name="Style 26 2 2 2" xfId="3829"/>
    <cellStyle name="Style 26 2 2 2 2" xfId="28511"/>
    <cellStyle name="Style 26 2 2 2 3" xfId="27835"/>
    <cellStyle name="Style 26 2 2 3" xfId="25930"/>
    <cellStyle name="Style 26 2 3" xfId="3828"/>
    <cellStyle name="Style 26 2 3 2" xfId="28510"/>
    <cellStyle name="Style 26 2 3 3" xfId="27834"/>
    <cellStyle name="Style 26 2 4" xfId="3980"/>
    <cellStyle name="Style 26 2 4 2" xfId="28650"/>
    <cellStyle name="Style 26 2 4 3" xfId="27974"/>
    <cellStyle name="Style 26 2 5" xfId="3981"/>
    <cellStyle name="Style 26 2 5 2" xfId="28651"/>
    <cellStyle name="Style 26 2 5 3" xfId="27975"/>
    <cellStyle name="Style 26 2 6" xfId="3994"/>
    <cellStyle name="Style 26 2 6 2" xfId="28659"/>
    <cellStyle name="Style 26 2 6 3" xfId="27983"/>
    <cellStyle name="Style 26 2 7" xfId="3995"/>
    <cellStyle name="Style 26 2 7 2" xfId="28660"/>
    <cellStyle name="Style 26 2 7 3" xfId="27984"/>
    <cellStyle name="Style 26 2 8" xfId="25856"/>
    <cellStyle name="Style 26 2_Alumina - Quantity and Value" xfId="4022"/>
    <cellStyle name="Style 26 3" xfId="1062"/>
    <cellStyle name="Style 26 3 2" xfId="3830"/>
    <cellStyle name="Style 26 3 2 2" xfId="28512"/>
    <cellStyle name="Style 26 3 2 3" xfId="27836"/>
    <cellStyle name="Style 26 3 3" xfId="28169"/>
    <cellStyle name="Style 26 3 4" xfId="27494"/>
    <cellStyle name="Style 26 4" xfId="3415"/>
    <cellStyle name="Style 26 4 2" xfId="3831"/>
    <cellStyle name="Style 26 4 2 2" xfId="28513"/>
    <cellStyle name="Style 26 4 2 3" xfId="27837"/>
    <cellStyle name="Style 26 4 3" xfId="28232"/>
    <cellStyle name="Style 26 4 4" xfId="27556"/>
    <cellStyle name="Style 26 5" xfId="3416"/>
    <cellStyle name="Style 26 5 2" xfId="3832"/>
    <cellStyle name="Style 26 5 2 2" xfId="28514"/>
    <cellStyle name="Style 26 5 2 3" xfId="27838"/>
    <cellStyle name="Style 26 5 3" xfId="28233"/>
    <cellStyle name="Style 26 5 4" xfId="27557"/>
    <cellStyle name="Style 26 6" xfId="3417"/>
    <cellStyle name="Style 26 6 2" xfId="3833"/>
    <cellStyle name="Style 26 6 2 2" xfId="28515"/>
    <cellStyle name="Style 26 6 2 3" xfId="27839"/>
    <cellStyle name="Style 26 6 3" xfId="28234"/>
    <cellStyle name="Style 26 6 4" xfId="27558"/>
    <cellStyle name="Style 26 7" xfId="3418"/>
    <cellStyle name="Style 26 7 2" xfId="3834"/>
    <cellStyle name="Style 26 7 2 2" xfId="28516"/>
    <cellStyle name="Style 26 7 2 3" xfId="27840"/>
    <cellStyle name="Style 26 7 3" xfId="28235"/>
    <cellStyle name="Style 26 7 4" xfId="27559"/>
    <cellStyle name="Style 26 8" xfId="3419"/>
    <cellStyle name="Style 26 8 2" xfId="3835"/>
    <cellStyle name="Style 26 8 2 2" xfId="28517"/>
    <cellStyle name="Style 26 8 2 3" xfId="27841"/>
    <cellStyle name="Style 26 8 3" xfId="28236"/>
    <cellStyle name="Style 26 8 4" xfId="27560"/>
    <cellStyle name="Style 26 9" xfId="3420"/>
    <cellStyle name="Style 26 9 2" xfId="3836"/>
    <cellStyle name="Style 26 9 2 2" xfId="28518"/>
    <cellStyle name="Style 26 9 2 3" xfId="27842"/>
    <cellStyle name="Style 26 9 3" xfId="28237"/>
    <cellStyle name="Style 26 9 4" xfId="27561"/>
    <cellStyle name="Style 26_Alumina - Quantity and Value" xfId="4021"/>
    <cellStyle name="Style 34" xfId="5"/>
    <cellStyle name="Style 34 10" xfId="24"/>
    <cellStyle name="Style 34 11" xfId="27"/>
    <cellStyle name="Style 34 12" xfId="30"/>
    <cellStyle name="Style 34 13" xfId="33"/>
    <cellStyle name="Style 34 14" xfId="36"/>
    <cellStyle name="Style 34 15" xfId="39"/>
    <cellStyle name="Style 34 16" xfId="42"/>
    <cellStyle name="Style 34 17" xfId="44"/>
    <cellStyle name="Style 34 18" xfId="3421"/>
    <cellStyle name="Style 34 19" xfId="3970"/>
    <cellStyle name="Style 34 2" xfId="7"/>
    <cellStyle name="Style 34 2 2" xfId="3422"/>
    <cellStyle name="Style 34 2_Base Metals Prices" xfId="3423"/>
    <cellStyle name="Style 34 20" xfId="3978"/>
    <cellStyle name="Style 34 21" xfId="3979"/>
    <cellStyle name="Style 34 22" xfId="3982"/>
    <cellStyle name="Style 34 23" xfId="3993"/>
    <cellStyle name="Style 34 3" xfId="9"/>
    <cellStyle name="Style 34 4" xfId="11"/>
    <cellStyle name="Style 34 5" xfId="13"/>
    <cellStyle name="Style 34 6" xfId="15"/>
    <cellStyle name="Style 34 7" xfId="17"/>
    <cellStyle name="Style 34 8" xfId="19"/>
    <cellStyle name="Style 34 9" xfId="21"/>
    <cellStyle name="Style 34_Gigajoule Data" xfId="26313"/>
    <cellStyle name="Style 35" xfId="6"/>
    <cellStyle name="Style 35 10" xfId="25"/>
    <cellStyle name="Style 35 11" xfId="28"/>
    <cellStyle name="Style 35 12" xfId="31"/>
    <cellStyle name="Style 35 13" xfId="34"/>
    <cellStyle name="Style 35 14" xfId="37"/>
    <cellStyle name="Style 35 15" xfId="40"/>
    <cellStyle name="Style 35 16" xfId="43"/>
    <cellStyle name="Style 35 17" xfId="45"/>
    <cellStyle name="Style 35 18" xfId="3424"/>
    <cellStyle name="Style 35 19" xfId="3971"/>
    <cellStyle name="Style 35 2" xfId="8"/>
    <cellStyle name="Style 35 2 2" xfId="3425"/>
    <cellStyle name="Style 35 2_Base Metals Prices" xfId="3426"/>
    <cellStyle name="Style 35 20" xfId="3977"/>
    <cellStyle name="Style 35 21" xfId="3976"/>
    <cellStyle name="Style 35 22" xfId="3983"/>
    <cellStyle name="Style 35 23" xfId="3992"/>
    <cellStyle name="Style 35 3" xfId="10"/>
    <cellStyle name="Style 35 4" xfId="12"/>
    <cellStyle name="Style 35 5" xfId="14"/>
    <cellStyle name="Style 35 6" xfId="16"/>
    <cellStyle name="Style 35 7" xfId="18"/>
    <cellStyle name="Style 35 8" xfId="20"/>
    <cellStyle name="Style 35 9" xfId="22"/>
    <cellStyle name="Style 35_Gigajoule Data" xfId="26314"/>
    <cellStyle name="Texte explicatif" xfId="92"/>
    <cellStyle name="Title" xfId="26156" builtinId="15" customBuiltin="1"/>
    <cellStyle name="Title 2" xfId="26105"/>
    <cellStyle name="Titre" xfId="93"/>
    <cellStyle name="Titre 1" xfId="94"/>
    <cellStyle name="Titre 2" xfId="95"/>
    <cellStyle name="Titre 3" xfId="96"/>
    <cellStyle name="Titre 4" xfId="97"/>
    <cellStyle name="Titre_LNG &amp; LPG rework" xfId="31040"/>
    <cellStyle name="Total" xfId="26171" builtinId="25" customBuiltin="1"/>
    <cellStyle name="Total 2" xfId="98"/>
    <cellStyle name="Total 3" xfId="26106"/>
    <cellStyle name="Vérification" xfId="99"/>
    <cellStyle name="Warning Text" xfId="26169" builtinId="11" customBuiltin="1"/>
    <cellStyle name="Warning Text 2" xfId="26107"/>
  </cellStyles>
  <dxfs count="2">
    <dxf>
      <fill>
        <patternFill>
          <bgColor theme="3" tint="0.79998168889431442"/>
        </patternFill>
      </fill>
    </dxf>
    <dxf>
      <fill>
        <patternFill>
          <bgColor theme="3" tint="0.79998168889431442"/>
        </patternFill>
      </fill>
    </dxf>
  </dxfs>
  <tableStyles count="3" defaultTableStyle="TableStyleMedium2">
    <tableStyle name="Table Style 1" pivot="0" count="0"/>
    <tableStyle name="Table Style 2" pivot="0" count="1">
      <tableStyleElement type="secondRowStripe" dxfId="1"/>
    </tableStyle>
    <tableStyle name="Table Style 3" pivot="0" count="1">
      <tableStyleElement type="secondRowStripe" dxfId="0"/>
    </tableStyle>
  </tableStyles>
  <colors>
    <mruColors>
      <color rgb="FFFF00FF"/>
      <color rgb="FF595959"/>
      <color rgb="FFEBF1DE"/>
      <color rgb="FF868686"/>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800" b="1" i="0" baseline="0">
                <a:solidFill>
                  <a:schemeClr val="tx1"/>
                </a:solidFill>
                <a:effectLst/>
              </a:rPr>
              <a:t>Value of Minerals and Petroleum By Region 2021-2022</a:t>
            </a:r>
            <a:endParaRPr lang="en-AU">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8413816138617465"/>
          <c:y val="0.28613123869575829"/>
          <c:w val="0.52837894567768739"/>
          <c:h val="0.6630092892281122"/>
        </c:manualLayout>
      </c:layout>
      <c:pieChart>
        <c:varyColors val="1"/>
        <c:ser>
          <c:idx val="0"/>
          <c:order val="0"/>
          <c:tx>
            <c:v>Regions</c:v>
          </c:tx>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1-417E-43E3-8872-EE87D99A3458}"/>
              </c:ext>
            </c:extLst>
          </c:dPt>
          <c:dPt>
            <c:idx val="1"/>
            <c:bubble3D val="0"/>
            <c:spPr>
              <a:solidFill>
                <a:schemeClr val="accent4">
                  <a:shade val="53000"/>
                </a:schemeClr>
              </a:solidFill>
              <a:ln w="19050">
                <a:solidFill>
                  <a:schemeClr val="lt1"/>
                </a:solidFill>
              </a:ln>
              <a:effectLst/>
            </c:spPr>
            <c:extLst>
              <c:ext xmlns:c16="http://schemas.microsoft.com/office/drawing/2014/chart" uri="{C3380CC4-5D6E-409C-BE32-E72D297353CC}">
                <c16:uniqueId val="{00000022-417E-43E3-8872-EE87D99A3458}"/>
              </c:ext>
            </c:extLst>
          </c:dPt>
          <c:dPt>
            <c:idx val="2"/>
            <c:bubble3D val="0"/>
            <c:spPr>
              <a:solidFill>
                <a:schemeClr val="accent4">
                  <a:shade val="65000"/>
                </a:schemeClr>
              </a:solidFill>
              <a:ln w="19050">
                <a:solidFill>
                  <a:schemeClr val="lt1"/>
                </a:solidFill>
              </a:ln>
              <a:effectLst/>
            </c:spPr>
            <c:extLst>
              <c:ext xmlns:c16="http://schemas.microsoft.com/office/drawing/2014/chart" uri="{C3380CC4-5D6E-409C-BE32-E72D297353CC}">
                <c16:uniqueId val="{00000023-417E-43E3-8872-EE87D99A3458}"/>
              </c:ext>
            </c:extLst>
          </c:dPt>
          <c:dPt>
            <c:idx val="3"/>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7-86E4-4ABE-BBB0-9F8A37E3267B}"/>
              </c:ext>
            </c:extLst>
          </c:dPt>
          <c:dPt>
            <c:idx val="4"/>
            <c:bubble3D val="0"/>
            <c:spPr>
              <a:solidFill>
                <a:schemeClr val="accent4">
                  <a:shade val="88000"/>
                </a:schemeClr>
              </a:solidFill>
              <a:ln w="19050">
                <a:solidFill>
                  <a:schemeClr val="lt1"/>
                </a:solidFill>
              </a:ln>
              <a:effectLst/>
            </c:spPr>
            <c:extLst>
              <c:ext xmlns:c16="http://schemas.microsoft.com/office/drawing/2014/chart" uri="{C3380CC4-5D6E-409C-BE32-E72D297353CC}">
                <c16:uniqueId val="{00000024-417E-43E3-8872-EE87D99A3458}"/>
              </c:ext>
            </c:extLst>
          </c:dPt>
          <c:dPt>
            <c:idx val="5"/>
            <c:bubble3D val="0"/>
            <c:spPr>
              <a:solidFill>
                <a:schemeClr val="accent4"/>
              </a:solidFill>
              <a:ln w="19050">
                <a:solidFill>
                  <a:schemeClr val="lt1"/>
                </a:solidFill>
              </a:ln>
              <a:effectLst/>
            </c:spPr>
            <c:extLst>
              <c:ext xmlns:c16="http://schemas.microsoft.com/office/drawing/2014/chart" uri="{C3380CC4-5D6E-409C-BE32-E72D297353CC}">
                <c16:uniqueId val="{00000025-417E-43E3-8872-EE87D99A3458}"/>
              </c:ext>
            </c:extLst>
          </c:dPt>
          <c:dPt>
            <c:idx val="6"/>
            <c:bubble3D val="0"/>
            <c:spPr>
              <a:solidFill>
                <a:schemeClr val="accent4">
                  <a:tint val="89000"/>
                </a:schemeClr>
              </a:solidFill>
              <a:ln w="19050">
                <a:solidFill>
                  <a:schemeClr val="lt1"/>
                </a:solidFill>
              </a:ln>
              <a:effectLst/>
            </c:spPr>
            <c:extLst>
              <c:ext xmlns:c16="http://schemas.microsoft.com/office/drawing/2014/chart" uri="{C3380CC4-5D6E-409C-BE32-E72D297353CC}">
                <c16:uniqueId val="{0000000D-86E4-4ABE-BBB0-9F8A37E3267B}"/>
              </c:ext>
            </c:extLst>
          </c:dPt>
          <c:dPt>
            <c:idx val="7"/>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F-86E4-4ABE-BBB0-9F8A37E3267B}"/>
              </c:ext>
            </c:extLst>
          </c:dPt>
          <c:dPt>
            <c:idx val="8"/>
            <c:bubble3D val="0"/>
            <c:spPr>
              <a:solidFill>
                <a:schemeClr val="accent4">
                  <a:tint val="65000"/>
                </a:schemeClr>
              </a:solidFill>
              <a:ln w="19050">
                <a:solidFill>
                  <a:schemeClr val="lt1"/>
                </a:solidFill>
              </a:ln>
              <a:effectLst/>
            </c:spPr>
            <c:extLst>
              <c:ext xmlns:c16="http://schemas.microsoft.com/office/drawing/2014/chart" uri="{C3380CC4-5D6E-409C-BE32-E72D297353CC}">
                <c16:uniqueId val="{00000027-417E-43E3-8872-EE87D99A3458}"/>
              </c:ext>
            </c:extLst>
          </c:dPt>
          <c:dPt>
            <c:idx val="9"/>
            <c:bubble3D val="0"/>
            <c:spPr>
              <a:solidFill>
                <a:schemeClr val="accent4">
                  <a:tint val="54000"/>
                </a:schemeClr>
              </a:solidFill>
              <a:ln w="19050">
                <a:solidFill>
                  <a:schemeClr val="lt1"/>
                </a:solidFill>
              </a:ln>
              <a:effectLst/>
            </c:spPr>
            <c:extLst>
              <c:ext xmlns:c16="http://schemas.microsoft.com/office/drawing/2014/chart" uri="{C3380CC4-5D6E-409C-BE32-E72D297353CC}">
                <c16:uniqueId val="{00000026-417E-43E3-8872-EE87D99A3458}"/>
              </c:ext>
            </c:extLst>
          </c:dPt>
          <c:dPt>
            <c:idx val="10"/>
            <c:bubble3D val="0"/>
            <c:spPr>
              <a:solidFill>
                <a:schemeClr val="accent4">
                  <a:tint val="42000"/>
                </a:schemeClr>
              </a:solidFill>
              <a:ln w="19050">
                <a:solidFill>
                  <a:schemeClr val="lt1"/>
                </a:solidFill>
              </a:ln>
              <a:effectLst/>
            </c:spPr>
            <c:extLst>
              <c:ext xmlns:c16="http://schemas.microsoft.com/office/drawing/2014/chart" uri="{C3380CC4-5D6E-409C-BE32-E72D297353CC}">
                <c16:uniqueId val="{00000015-86E4-4ABE-BBB0-9F8A37E3267B}"/>
              </c:ext>
            </c:extLst>
          </c:dPt>
          <c:dLbls>
            <c:dLbl>
              <c:idx val="0"/>
              <c:layout>
                <c:manualLayout>
                  <c:x val="-0.17615973443434554"/>
                  <c:y val="-0.15645061380527286"/>
                </c:manualLayout>
              </c:layout>
              <c:numFmt formatCode="0.0%" sourceLinked="0"/>
              <c:spPr>
                <a:noFill/>
                <a:ln w="25400" cap="flat" cmpd="sng" algn="ctr">
                  <a:noFill/>
                  <a:prstDash val="soli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2484648442040534"/>
                      <c:h val="7.2886974406194627E-2"/>
                    </c:manualLayout>
                  </c15:layout>
                </c:ext>
                <c:ext xmlns:c16="http://schemas.microsoft.com/office/drawing/2014/chart" uri="{C3380CC4-5D6E-409C-BE32-E72D297353CC}">
                  <c16:uniqueId val="{00000021-417E-43E3-8872-EE87D99A3458}"/>
                </c:ext>
              </c:extLst>
            </c:dLbl>
            <c:dLbl>
              <c:idx val="1"/>
              <c:layout>
                <c:manualLayout>
                  <c:x val="0.15149737161353716"/>
                  <c:y val="-1.5554507934412461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9.2372338982373764E-2"/>
                      <c:h val="9.1567644711301813E-2"/>
                    </c:manualLayout>
                  </c15:layout>
                </c:ext>
                <c:ext xmlns:c16="http://schemas.microsoft.com/office/drawing/2014/chart" uri="{C3380CC4-5D6E-409C-BE32-E72D297353CC}">
                  <c16:uniqueId val="{00000022-417E-43E3-8872-EE87D99A3458}"/>
                </c:ext>
              </c:extLst>
            </c:dLbl>
            <c:dLbl>
              <c:idx val="2"/>
              <c:layout>
                <c:manualLayout>
                  <c:x val="-0.10272096048390386"/>
                  <c:y val="2.9362851243946896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23-417E-43E3-8872-EE87D99A3458}"/>
                </c:ext>
              </c:extLst>
            </c:dLbl>
            <c:dLbl>
              <c:idx val="3"/>
              <c:layout>
                <c:manualLayout>
                  <c:x val="-0.19994115987452987"/>
                  <c:y val="8.9249844220492952E-3"/>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0440404884423957"/>
                      <c:h val="6.588172304177943E-2"/>
                    </c:manualLayout>
                  </c15:layout>
                </c:ext>
                <c:ext xmlns:c16="http://schemas.microsoft.com/office/drawing/2014/chart" uri="{C3380CC4-5D6E-409C-BE32-E72D297353CC}">
                  <c16:uniqueId val="{00000007-86E4-4ABE-BBB0-9F8A37E3267B}"/>
                </c:ext>
              </c:extLst>
            </c:dLbl>
            <c:dLbl>
              <c:idx val="4"/>
              <c:layout>
                <c:manualLayout>
                  <c:x val="-0.2405032778780819"/>
                  <c:y val="-5.5072861423243372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256491779643429"/>
                      <c:h val="0.11716788092877377"/>
                    </c:manualLayout>
                  </c15:layout>
                </c:ext>
                <c:ext xmlns:c16="http://schemas.microsoft.com/office/drawing/2014/chart" uri="{C3380CC4-5D6E-409C-BE32-E72D297353CC}">
                  <c16:uniqueId val="{00000024-417E-43E3-8872-EE87D99A3458}"/>
                </c:ext>
              </c:extLst>
            </c:dLbl>
            <c:dLbl>
              <c:idx val="5"/>
              <c:layout>
                <c:manualLayout>
                  <c:x val="-0.15496694834643104"/>
                  <c:y val="-7.553636711819034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673718645092615"/>
                      <c:h val="8.4505227500237673E-2"/>
                    </c:manualLayout>
                  </c15:layout>
                </c:ext>
                <c:ext xmlns:c16="http://schemas.microsoft.com/office/drawing/2014/chart" uri="{C3380CC4-5D6E-409C-BE32-E72D297353CC}">
                  <c16:uniqueId val="{00000025-417E-43E3-8872-EE87D99A3458}"/>
                </c:ext>
              </c:extLst>
            </c:dLbl>
            <c:dLbl>
              <c:idx val="6"/>
              <c:layout>
                <c:manualLayout>
                  <c:x val="-5.9016077141873499E-2"/>
                  <c:y val="-7.8012207523860608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497557482863263"/>
                      <c:h val="8.689747713502502E-2"/>
                    </c:manualLayout>
                  </c15:layout>
                </c:ext>
                <c:ext xmlns:c16="http://schemas.microsoft.com/office/drawing/2014/chart" uri="{C3380CC4-5D6E-409C-BE32-E72D297353CC}">
                  <c16:uniqueId val="{0000000D-86E4-4ABE-BBB0-9F8A37E3267B}"/>
                </c:ext>
              </c:extLst>
            </c:dLbl>
            <c:dLbl>
              <c:idx val="7"/>
              <c:layout>
                <c:manualLayout>
                  <c:x val="1.1717771428965495E-2"/>
                  <c:y val="-6.8385764140721284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9.2979799592850521E-2"/>
                      <c:h val="0.11021966109808157"/>
                    </c:manualLayout>
                  </c15:layout>
                </c:ext>
                <c:ext xmlns:c16="http://schemas.microsoft.com/office/drawing/2014/chart" uri="{C3380CC4-5D6E-409C-BE32-E72D297353CC}">
                  <c16:uniqueId val="{0000000F-86E4-4ABE-BBB0-9F8A37E3267B}"/>
                </c:ext>
              </c:extLst>
            </c:dLbl>
            <c:dLbl>
              <c:idx val="8"/>
              <c:layout>
                <c:manualLayout>
                  <c:x val="8.4687335890562362E-2"/>
                  <c:y val="-8.5982749430616484E-2"/>
                </c:manualLayout>
              </c:layout>
              <c:numFmt formatCode="0.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27-417E-43E3-8872-EE87D99A3458}"/>
                </c:ext>
              </c:extLst>
            </c:dLbl>
            <c:dLbl>
              <c:idx val="9"/>
              <c:layout>
                <c:manualLayout>
                  <c:x val="0.23237369277686831"/>
                  <c:y val="-7.8301426956832385E-2"/>
                </c:manualLayout>
              </c:layout>
              <c:numFmt formatCode="0.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26-417E-43E3-8872-EE87D99A3458}"/>
                </c:ext>
              </c:extLst>
            </c:dLbl>
            <c:dLbl>
              <c:idx val="10"/>
              <c:layout>
                <c:manualLayout>
                  <c:x val="0.34667431227655804"/>
                  <c:y val="1.886637381896700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86E4-4ABE-BBB0-9F8A37E3267B}"/>
                </c:ext>
              </c:extLst>
            </c:dLbl>
            <c:numFmt formatCode="0.0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Commodity'!$B$14,'Value by Region by Commodity'!$B$20,'Value by Region by Commodity'!$B$32,'Value by Region by Commodity'!$B$37,'Value by Region by Commodity'!$B$49,'Value by Region by Commodity'!$E$14,'Value by Region by Commodity'!$E$21,'Value by Region by Commodity'!$E$28,'Value by Region by Commodity'!$E$36,'Value by Region by Commodity'!$E$41,'Value by Region by Commodity'!$E$45)</c:f>
              <c:numCache>
                <c:formatCode>#,##0_);\(#,##0\)</c:formatCode>
                <c:ptCount val="11"/>
                <c:pt idx="0">
                  <c:v>129545959039.90965</c:v>
                </c:pt>
                <c:pt idx="1">
                  <c:v>66402395360.925537</c:v>
                </c:pt>
                <c:pt idx="2">
                  <c:v>21488505620.958298</c:v>
                </c:pt>
                <c:pt idx="3">
                  <c:v>9451379195</c:v>
                </c:pt>
                <c:pt idx="4">
                  <c:v>4816341018.6828547</c:v>
                </c:pt>
                <c:pt idx="5">
                  <c:v>2789175830.5619879</c:v>
                </c:pt>
                <c:pt idx="6">
                  <c:v>583955986.49820077</c:v>
                </c:pt>
                <c:pt idx="7">
                  <c:v>10724969974.959999</c:v>
                </c:pt>
                <c:pt idx="8">
                  <c:v>142966498.5</c:v>
                </c:pt>
                <c:pt idx="9">
                  <c:v>53949174.0101</c:v>
                </c:pt>
                <c:pt idx="10">
                  <c:v>9461587</c:v>
                </c:pt>
              </c:numCache>
            </c:numRef>
          </c:val>
          <c:extLst>
            <c:ext xmlns:c16="http://schemas.microsoft.com/office/drawing/2014/chart" uri="{C3380CC4-5D6E-409C-BE32-E72D297353CC}">
              <c16:uniqueId val="{00000016-417E-43E3-8872-EE87D99A3458}"/>
            </c:ext>
          </c:extLst>
        </c:ser>
        <c:ser>
          <c:idx val="1"/>
          <c:order val="1"/>
          <c:tx>
            <c:v>Offshore</c:v>
          </c:tx>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7-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Commodity'!$B$21</c:f>
              <c:numCache>
                <c:formatCode>#,##0_);\(#,##0\)</c:formatCode>
                <c:ptCount val="1"/>
              </c:numCache>
            </c:numRef>
          </c:val>
          <c:extLst>
            <c:ext xmlns:c16="http://schemas.microsoft.com/office/drawing/2014/chart" uri="{C3380CC4-5D6E-409C-BE32-E72D297353CC}">
              <c16:uniqueId val="{00000017-417E-43E3-8872-EE87D99A3458}"/>
            </c:ext>
          </c:extLst>
        </c:ser>
        <c:ser>
          <c:idx val="2"/>
          <c:order val="2"/>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9-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Commodity'!$B$27</c:f>
              <c:numCache>
                <c:formatCode>#,##0_);\(#,##0\)</c:formatCode>
                <c:ptCount val="1"/>
                <c:pt idx="0">
                  <c:v>499368935</c:v>
                </c:pt>
              </c:numCache>
            </c:numRef>
          </c:val>
          <c:extLst>
            <c:ext xmlns:c16="http://schemas.microsoft.com/office/drawing/2014/chart" uri="{C3380CC4-5D6E-409C-BE32-E72D297353CC}">
              <c16:uniqueId val="{00000018-417E-43E3-8872-EE87D99A3458}"/>
            </c:ext>
          </c:extLst>
        </c:ser>
        <c:ser>
          <c:idx val="3"/>
          <c:order val="3"/>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B-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Commodity'!$B$37</c:f>
              <c:numCache>
                <c:formatCode>#,##0_);\(#,##0\)</c:formatCode>
                <c:ptCount val="1"/>
                <c:pt idx="0">
                  <c:v>9451379195</c:v>
                </c:pt>
              </c:numCache>
            </c:numRef>
          </c:val>
          <c:extLst>
            <c:ext xmlns:c16="http://schemas.microsoft.com/office/drawing/2014/chart" uri="{C3380CC4-5D6E-409C-BE32-E72D297353CC}">
              <c16:uniqueId val="{00000019-417E-43E3-8872-EE87D99A3458}"/>
            </c:ext>
          </c:extLst>
        </c:ser>
        <c:ser>
          <c:idx val="4"/>
          <c:order val="4"/>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D-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Commodity'!#REF!</c:f>
              <c:numCache>
                <c:formatCode>General</c:formatCode>
                <c:ptCount val="1"/>
                <c:pt idx="0">
                  <c:v>1</c:v>
                </c:pt>
              </c:numCache>
            </c:numRef>
          </c:val>
          <c:extLst>
            <c:ext xmlns:c16="http://schemas.microsoft.com/office/drawing/2014/chart" uri="{C3380CC4-5D6E-409C-BE32-E72D297353CC}">
              <c16:uniqueId val="{0000001A-417E-43E3-8872-EE87D99A3458}"/>
            </c:ext>
          </c:extLst>
        </c:ser>
        <c:ser>
          <c:idx val="5"/>
          <c:order val="5"/>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1F-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Commodity'!$B$51</c:f>
              <c:numCache>
                <c:formatCode>#,##0_);\(#,##0\)</c:formatCode>
                <c:ptCount val="1"/>
              </c:numCache>
            </c:numRef>
          </c:val>
          <c:extLst>
            <c:ext xmlns:c16="http://schemas.microsoft.com/office/drawing/2014/chart" uri="{C3380CC4-5D6E-409C-BE32-E72D297353CC}">
              <c16:uniqueId val="{0000001B-417E-43E3-8872-EE87D99A3458}"/>
            </c:ext>
          </c:extLst>
        </c:ser>
        <c:ser>
          <c:idx val="6"/>
          <c:order val="6"/>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1-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Commodity'!$E$14</c:f>
              <c:numCache>
                <c:formatCode>#,##0_);\(#,##0\)</c:formatCode>
                <c:ptCount val="1"/>
                <c:pt idx="0">
                  <c:v>2789175830.5619879</c:v>
                </c:pt>
              </c:numCache>
            </c:numRef>
          </c:val>
          <c:extLst>
            <c:ext xmlns:c16="http://schemas.microsoft.com/office/drawing/2014/chart" uri="{C3380CC4-5D6E-409C-BE32-E72D297353CC}">
              <c16:uniqueId val="{0000001C-417E-43E3-8872-EE87D99A3458}"/>
            </c:ext>
          </c:extLst>
        </c:ser>
        <c:ser>
          <c:idx val="7"/>
          <c:order val="7"/>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3-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Commodity'!$E$21</c:f>
              <c:numCache>
                <c:formatCode>#,##0_);\(#,##0\)</c:formatCode>
                <c:ptCount val="1"/>
                <c:pt idx="0">
                  <c:v>583955986.49820077</c:v>
                </c:pt>
              </c:numCache>
            </c:numRef>
          </c:val>
          <c:extLst>
            <c:ext xmlns:c16="http://schemas.microsoft.com/office/drawing/2014/chart" uri="{C3380CC4-5D6E-409C-BE32-E72D297353CC}">
              <c16:uniqueId val="{0000001D-417E-43E3-8872-EE87D99A3458}"/>
            </c:ext>
          </c:extLst>
        </c:ser>
        <c:ser>
          <c:idx val="8"/>
          <c:order val="8"/>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5-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Commodity'!$E$28</c:f>
              <c:numCache>
                <c:formatCode>#,##0_);\(#,##0\)</c:formatCode>
                <c:ptCount val="1"/>
                <c:pt idx="0">
                  <c:v>10724969974.959999</c:v>
                </c:pt>
              </c:numCache>
            </c:numRef>
          </c:val>
          <c:extLst>
            <c:ext xmlns:c16="http://schemas.microsoft.com/office/drawing/2014/chart" uri="{C3380CC4-5D6E-409C-BE32-E72D297353CC}">
              <c16:uniqueId val="{0000001E-417E-43E3-8872-EE87D99A3458}"/>
            </c:ext>
          </c:extLst>
        </c:ser>
        <c:ser>
          <c:idx val="9"/>
          <c:order val="9"/>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7-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Commodity'!$E$36</c:f>
              <c:numCache>
                <c:formatCode>#,##0_);\(#,##0\)</c:formatCode>
                <c:ptCount val="1"/>
                <c:pt idx="0">
                  <c:v>142966498.5</c:v>
                </c:pt>
              </c:numCache>
            </c:numRef>
          </c:val>
          <c:extLst>
            <c:ext xmlns:c16="http://schemas.microsoft.com/office/drawing/2014/chart" uri="{C3380CC4-5D6E-409C-BE32-E72D297353CC}">
              <c16:uniqueId val="{0000001F-417E-43E3-8872-EE87D99A3458}"/>
            </c:ext>
          </c:extLst>
        </c:ser>
        <c:ser>
          <c:idx val="10"/>
          <c:order val="10"/>
          <c:dPt>
            <c:idx val="0"/>
            <c:bubble3D val="0"/>
            <c:spPr>
              <a:solidFill>
                <a:schemeClr val="accent4">
                  <a:shade val="41000"/>
                </a:schemeClr>
              </a:solidFill>
              <a:ln w="19050">
                <a:solidFill>
                  <a:schemeClr val="lt1"/>
                </a:solidFill>
              </a:ln>
              <a:effectLst/>
            </c:spPr>
            <c:extLst>
              <c:ext xmlns:c16="http://schemas.microsoft.com/office/drawing/2014/chart" uri="{C3380CC4-5D6E-409C-BE32-E72D297353CC}">
                <c16:uniqueId val="{00000029-86E4-4ABE-BBB0-9F8A37E3267B}"/>
              </c:ext>
            </c:extLst>
          </c:dPt>
          <c:cat>
            <c:strRef>
              <c:f>('Value by Region by Commodity'!$A$14,'Value by Region by Commodity'!$A$20,'Value by Region by Commodity'!$A$32,'Value by Region by Commodity'!$A$37,'Value by Region by Commodity'!$A$49,'Value by Region by Commodity'!$D$14,'Value by Region by Commodity'!$D$21,'Value by Region by Commodity'!$D$28,'Value by Region by Commodity'!$D$36,'Value by Region by Commodity'!$D$41,'Value by Region by Commodity'!$D$45)</c:f>
              <c:strCache>
                <c:ptCount val="11"/>
                <c:pt idx="0">
                  <c:v>Pilbara Total</c:v>
                </c:pt>
                <c:pt idx="1">
                  <c:v>Offshore Total</c:v>
                </c:pt>
                <c:pt idx="2">
                  <c:v>Goldfields-Esperance Total</c:v>
                </c:pt>
                <c:pt idx="3">
                  <c:v>Peel Total</c:v>
                </c:pt>
                <c:pt idx="4">
                  <c:v>Mid West Total</c:v>
                </c:pt>
                <c:pt idx="5">
                  <c:v>Wheatbelt Total</c:v>
                </c:pt>
                <c:pt idx="6">
                  <c:v>Kimberley Total</c:v>
                </c:pt>
                <c:pt idx="7">
                  <c:v>South West Total</c:v>
                </c:pt>
                <c:pt idx="8">
                  <c:v>Gascoyne Total</c:v>
                </c:pt>
                <c:pt idx="9">
                  <c:v>Perth Metropolitan Total</c:v>
                </c:pt>
                <c:pt idx="10">
                  <c:v>Great Southern Total</c:v>
                </c:pt>
              </c:strCache>
            </c:strRef>
          </c:cat>
          <c:val>
            <c:numRef>
              <c:f>'Value by Region by Commodity'!$B$41</c:f>
              <c:numCache>
                <c:formatCode>#,##0_);\(#,##0\)</c:formatCode>
                <c:ptCount val="1"/>
                <c:pt idx="0">
                  <c:v>1282914871.23</c:v>
                </c:pt>
              </c:numCache>
            </c:numRef>
          </c:val>
          <c:extLst>
            <c:ext xmlns:c16="http://schemas.microsoft.com/office/drawing/2014/chart" uri="{C3380CC4-5D6E-409C-BE32-E72D297353CC}">
              <c16:uniqueId val="{00000020-417E-43E3-8872-EE87D99A345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lang="en-GB"/>
            </a:pPr>
            <a:r>
              <a:rPr lang="en-AU"/>
              <a:t>Mining Tenements in Force</a:t>
            </a:r>
          </a:p>
        </c:rich>
      </c:tx>
      <c:overlay val="0"/>
    </c:title>
    <c:autoTitleDeleted val="0"/>
    <c:plotArea>
      <c:layout>
        <c:manualLayout>
          <c:layoutTarget val="inner"/>
          <c:xMode val="edge"/>
          <c:yMode val="edge"/>
          <c:x val="0.129748360316674"/>
          <c:y val="0.215063434701048"/>
          <c:w val="0.74050327936665306"/>
          <c:h val="0.59916031278770998"/>
        </c:manualLayout>
      </c:layout>
      <c:barChart>
        <c:barDir val="col"/>
        <c:grouping val="clustered"/>
        <c:varyColors val="0"/>
        <c:ser>
          <c:idx val="0"/>
          <c:order val="0"/>
          <c:tx>
            <c:strRef>
              <c:f>'Mining Tenements in Force'!$AI$17</c:f>
              <c:strCache>
                <c:ptCount val="1"/>
                <c:pt idx="0">
                  <c:v>Number</c:v>
                </c:pt>
              </c:strCache>
            </c:strRef>
          </c:tx>
          <c:invertIfNegative val="0"/>
          <c:cat>
            <c:strRef>
              <c:f>'Mining Tenements in Force'!$AH$18:$AH$24</c:f>
              <c:strCache>
                <c:ptCount val="7"/>
                <c:pt idx="0">
                  <c:v>2015-16</c:v>
                </c:pt>
                <c:pt idx="1">
                  <c:v>2016-17</c:v>
                </c:pt>
                <c:pt idx="2">
                  <c:v>2017-18</c:v>
                </c:pt>
                <c:pt idx="3">
                  <c:v>2018-19</c:v>
                </c:pt>
                <c:pt idx="4">
                  <c:v>2019-20</c:v>
                </c:pt>
                <c:pt idx="5">
                  <c:v>2020-21</c:v>
                </c:pt>
                <c:pt idx="6">
                  <c:v>2021-22</c:v>
                </c:pt>
              </c:strCache>
            </c:strRef>
          </c:cat>
          <c:val>
            <c:numRef>
              <c:f>'Mining Tenements in Force'!$AI$18:$AI$24</c:f>
              <c:numCache>
                <c:formatCode>#,##0_ ;\-#,##0\ </c:formatCode>
                <c:ptCount val="7"/>
                <c:pt idx="0">
                  <c:v>2272</c:v>
                </c:pt>
                <c:pt idx="1">
                  <c:v>3035</c:v>
                </c:pt>
                <c:pt idx="2">
                  <c:v>3792</c:v>
                </c:pt>
                <c:pt idx="3">
                  <c:v>4516</c:v>
                </c:pt>
                <c:pt idx="4">
                  <c:v>5791</c:v>
                </c:pt>
                <c:pt idx="5">
                  <c:v>6581</c:v>
                </c:pt>
                <c:pt idx="6">
                  <c:v>7659</c:v>
                </c:pt>
              </c:numCache>
            </c:numRef>
          </c:val>
          <c:extLst>
            <c:ext xmlns:c16="http://schemas.microsoft.com/office/drawing/2014/chart" uri="{C3380CC4-5D6E-409C-BE32-E72D297353CC}">
              <c16:uniqueId val="{00000000-0593-4E08-817D-84411C8E58D3}"/>
            </c:ext>
          </c:extLst>
        </c:ser>
        <c:dLbls>
          <c:showLegendKey val="0"/>
          <c:showVal val="0"/>
          <c:showCatName val="0"/>
          <c:showSerName val="0"/>
          <c:showPercent val="0"/>
          <c:showBubbleSize val="0"/>
        </c:dLbls>
        <c:gapWidth val="150"/>
        <c:axId val="805115640"/>
        <c:axId val="805118904"/>
      </c:barChart>
      <c:scatterChart>
        <c:scatterStyle val="smoothMarker"/>
        <c:varyColors val="0"/>
        <c:ser>
          <c:idx val="1"/>
          <c:order val="1"/>
          <c:tx>
            <c:strRef>
              <c:f>'Mining Tenements in Force'!$AJ$17</c:f>
              <c:strCache>
                <c:ptCount val="1"/>
                <c:pt idx="0">
                  <c:v>'000 ha</c:v>
                </c:pt>
              </c:strCache>
            </c:strRef>
          </c:tx>
          <c:spPr>
            <a:ln w="28575">
              <a:solidFill>
                <a:srgbClr val="92D050"/>
              </a:solidFill>
            </a:ln>
          </c:spPr>
          <c:marker>
            <c:symbol val="none"/>
          </c:marker>
          <c:xVal>
            <c:strRef>
              <c:f>'Mining Tenements in Force'!$AH$18:$AH$24</c:f>
              <c:strCache>
                <c:ptCount val="7"/>
                <c:pt idx="0">
                  <c:v>2015-16</c:v>
                </c:pt>
                <c:pt idx="1">
                  <c:v>2016-17</c:v>
                </c:pt>
                <c:pt idx="2">
                  <c:v>2017-18</c:v>
                </c:pt>
                <c:pt idx="3">
                  <c:v>2018-19</c:v>
                </c:pt>
                <c:pt idx="4">
                  <c:v>2019-20</c:v>
                </c:pt>
                <c:pt idx="5">
                  <c:v>2020-21</c:v>
                </c:pt>
                <c:pt idx="6">
                  <c:v>2021-22</c:v>
                </c:pt>
              </c:strCache>
            </c:strRef>
          </c:xVal>
          <c:yVal>
            <c:numRef>
              <c:f>'Mining Tenements in Force'!$AJ$18:$AJ$24</c:f>
              <c:numCache>
                <c:formatCode>#,##0_ ;\-#,##0\ </c:formatCode>
                <c:ptCount val="7"/>
                <c:pt idx="0">
                  <c:v>12727</c:v>
                </c:pt>
                <c:pt idx="1">
                  <c:v>17351</c:v>
                </c:pt>
                <c:pt idx="2">
                  <c:v>22342</c:v>
                </c:pt>
                <c:pt idx="3">
                  <c:v>28145</c:v>
                </c:pt>
                <c:pt idx="4">
                  <c:v>41937</c:v>
                </c:pt>
                <c:pt idx="5">
                  <c:v>48854.457000000002</c:v>
                </c:pt>
                <c:pt idx="6">
                  <c:v>61074.010999999999</c:v>
                </c:pt>
              </c:numCache>
            </c:numRef>
          </c:yVal>
          <c:smooth val="1"/>
          <c:extLst>
            <c:ext xmlns:c16="http://schemas.microsoft.com/office/drawing/2014/chart" uri="{C3380CC4-5D6E-409C-BE32-E72D297353CC}">
              <c16:uniqueId val="{00000001-0593-4E08-817D-84411C8E58D3}"/>
            </c:ext>
          </c:extLst>
        </c:ser>
        <c:dLbls>
          <c:showLegendKey val="0"/>
          <c:showVal val="0"/>
          <c:showCatName val="0"/>
          <c:showSerName val="0"/>
          <c:showPercent val="0"/>
          <c:showBubbleSize val="0"/>
        </c:dLbls>
        <c:axId val="805133224"/>
        <c:axId val="805127496"/>
      </c:scatterChart>
      <c:catAx>
        <c:axId val="805115640"/>
        <c:scaling>
          <c:orientation val="minMax"/>
        </c:scaling>
        <c:delete val="0"/>
        <c:axPos val="b"/>
        <c:numFmt formatCode="General" sourceLinked="0"/>
        <c:majorTickMark val="out"/>
        <c:minorTickMark val="none"/>
        <c:tickLblPos val="nextTo"/>
        <c:txPr>
          <a:bodyPr rot="-2700000"/>
          <a:lstStyle/>
          <a:p>
            <a:pPr>
              <a:defRPr lang="en-GB"/>
            </a:pPr>
            <a:endParaRPr lang="en-US"/>
          </a:p>
        </c:txPr>
        <c:crossAx val="805118904"/>
        <c:crosses val="autoZero"/>
        <c:auto val="1"/>
        <c:lblAlgn val="ctr"/>
        <c:lblOffset val="100"/>
        <c:noMultiLvlLbl val="1"/>
      </c:catAx>
      <c:valAx>
        <c:axId val="805118904"/>
        <c:scaling>
          <c:orientation val="minMax"/>
        </c:scaling>
        <c:delete val="0"/>
        <c:axPos val="l"/>
        <c:majorGridlines/>
        <c:title>
          <c:tx>
            <c:rich>
              <a:bodyPr rot="-5400000" vert="horz"/>
              <a:lstStyle/>
              <a:p>
                <a:pPr>
                  <a:defRPr lang="en-GB"/>
                </a:pPr>
                <a:r>
                  <a:rPr lang="en-AU"/>
                  <a:t>Number of</a:t>
                </a:r>
                <a:r>
                  <a:rPr lang="en-AU" baseline="0"/>
                  <a:t> tenements in force</a:t>
                </a:r>
                <a:endParaRPr lang="en-AU"/>
              </a:p>
            </c:rich>
          </c:tx>
          <c:layout>
            <c:manualLayout>
              <c:xMode val="edge"/>
              <c:yMode val="edge"/>
              <c:x val="4.0011534510028708E-2"/>
              <c:y val="0.35754935026203188"/>
            </c:manualLayout>
          </c:layout>
          <c:overlay val="0"/>
        </c:title>
        <c:numFmt formatCode="#,##0_ ;\-#,##0\ " sourceLinked="1"/>
        <c:majorTickMark val="out"/>
        <c:minorTickMark val="none"/>
        <c:tickLblPos val="nextTo"/>
        <c:txPr>
          <a:bodyPr/>
          <a:lstStyle/>
          <a:p>
            <a:pPr>
              <a:defRPr lang="en-GB"/>
            </a:pPr>
            <a:endParaRPr lang="en-US"/>
          </a:p>
        </c:txPr>
        <c:crossAx val="805115640"/>
        <c:crosses val="autoZero"/>
        <c:crossBetween val="between"/>
      </c:valAx>
      <c:valAx>
        <c:axId val="805127496"/>
        <c:scaling>
          <c:orientation val="minMax"/>
        </c:scaling>
        <c:delete val="0"/>
        <c:axPos val="r"/>
        <c:title>
          <c:tx>
            <c:rich>
              <a:bodyPr rot="-5400000" vert="horz"/>
              <a:lstStyle/>
              <a:p>
                <a:pPr>
                  <a:defRPr lang="en-GB"/>
                </a:pPr>
                <a:r>
                  <a:rPr lang="en-AU"/>
                  <a:t>'000 ha</a:t>
                </a:r>
              </a:p>
            </c:rich>
          </c:tx>
          <c:overlay val="0"/>
        </c:title>
        <c:numFmt formatCode="#,##0_ ;\-#,##0\ " sourceLinked="1"/>
        <c:majorTickMark val="out"/>
        <c:minorTickMark val="none"/>
        <c:tickLblPos val="nextTo"/>
        <c:txPr>
          <a:bodyPr/>
          <a:lstStyle/>
          <a:p>
            <a:pPr>
              <a:defRPr lang="en-GB"/>
            </a:pPr>
            <a:endParaRPr lang="en-US"/>
          </a:p>
        </c:txPr>
        <c:crossAx val="805133224"/>
        <c:crosses val="max"/>
        <c:crossBetween val="midCat"/>
      </c:valAx>
      <c:valAx>
        <c:axId val="805133224"/>
        <c:scaling>
          <c:orientation val="minMax"/>
        </c:scaling>
        <c:delete val="1"/>
        <c:axPos val="b"/>
        <c:numFmt formatCode="General" sourceLinked="1"/>
        <c:majorTickMark val="out"/>
        <c:minorTickMark val="none"/>
        <c:tickLblPos val="nextTo"/>
        <c:crossAx val="805127496"/>
        <c:crosses val="autoZero"/>
        <c:crossBetween val="midCat"/>
      </c:valAx>
    </c:plotArea>
    <c:legend>
      <c:legendPos val="t"/>
      <c:overlay val="0"/>
      <c:txPr>
        <a:bodyPr/>
        <a:lstStyle/>
        <a:p>
          <a:pPr>
            <a:defRPr lang="en-GB"/>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Jan 2021 to Dec 2022</c:v>
            </c:pt>
          </c:strCache>
        </c:strRef>
      </c:tx>
      <c:layout>
        <c:manualLayout>
          <c:xMode val="edge"/>
          <c:yMode val="edge"/>
          <c:x val="0.21601021083858871"/>
          <c:y val="4.0301988113554774E-2"/>
        </c:manualLayout>
      </c:layout>
      <c:overlay val="0"/>
      <c:spPr>
        <a:noFill/>
        <a:ln>
          <a:noFill/>
        </a:ln>
        <a:effectLst/>
      </c:spPr>
      <c:txPr>
        <a:bodyPr rot="0" spcFirstLastPara="1" vertOverflow="ellipsis" vert="horz" wrap="square" anchor="ctr" anchorCtr="1"/>
        <a:lstStyle/>
        <a:p>
          <a:pPr algn="ctr">
            <a:defRPr lang="en-GB"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698E-2"/>
          <c:y val="0.184562092340084"/>
          <c:w val="0.87514645827971405"/>
          <c:h val="0.52588950771397502"/>
        </c:manualLayout>
      </c:layout>
      <c:barChart>
        <c:barDir val="col"/>
        <c:grouping val="clustered"/>
        <c:varyColors val="0"/>
        <c:ser>
          <c:idx val="1"/>
          <c:order val="0"/>
          <c:tx>
            <c:strRef>
              <c:f>'Mining Tenement Activity'!$B$7</c:f>
              <c:strCache>
                <c:ptCount val="1"/>
                <c:pt idx="0">
                  <c:v>Applied For</c:v>
                </c:pt>
              </c:strCache>
            </c:strRef>
          </c:tx>
          <c:spPr>
            <a:solidFill>
              <a:schemeClr val="accent3"/>
            </a:solidFill>
            <a:ln>
              <a:noFill/>
            </a:ln>
            <a:effectLst/>
          </c:spPr>
          <c:invertIfNegative val="0"/>
          <c:cat>
            <c:numRef>
              <c:f>'Mining Tenement Activity'!$A$8:$A$31</c:f>
              <c:numCache>
                <c:formatCode>mmmm\ yyyy</c:formatCode>
                <c:ptCount val="2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numCache>
            </c:numRef>
          </c:cat>
          <c:val>
            <c:numRef>
              <c:f>'Mining Tenement Activity'!$B$8:$B$31</c:f>
              <c:numCache>
                <c:formatCode>0_ ;\-0\ </c:formatCode>
                <c:ptCount val="24"/>
                <c:pt idx="0">
                  <c:v>269</c:v>
                </c:pt>
                <c:pt idx="1">
                  <c:v>348</c:v>
                </c:pt>
                <c:pt idx="2">
                  <c:v>408</c:v>
                </c:pt>
                <c:pt idx="3">
                  <c:v>307</c:v>
                </c:pt>
                <c:pt idx="4">
                  <c:v>401</c:v>
                </c:pt>
                <c:pt idx="5">
                  <c:v>339</c:v>
                </c:pt>
                <c:pt idx="6">
                  <c:v>554</c:v>
                </c:pt>
                <c:pt idx="7">
                  <c:v>396</c:v>
                </c:pt>
                <c:pt idx="8">
                  <c:v>377</c:v>
                </c:pt>
                <c:pt idx="9">
                  <c:v>445</c:v>
                </c:pt>
                <c:pt idx="10">
                  <c:v>410</c:v>
                </c:pt>
                <c:pt idx="11">
                  <c:v>333</c:v>
                </c:pt>
                <c:pt idx="12">
                  <c:v>337</c:v>
                </c:pt>
                <c:pt idx="13">
                  <c:v>370</c:v>
                </c:pt>
                <c:pt idx="14">
                  <c:v>354</c:v>
                </c:pt>
                <c:pt idx="15">
                  <c:v>275</c:v>
                </c:pt>
                <c:pt idx="16">
                  <c:v>370</c:v>
                </c:pt>
                <c:pt idx="17">
                  <c:v>288</c:v>
                </c:pt>
                <c:pt idx="18">
                  <c:v>299</c:v>
                </c:pt>
                <c:pt idx="19">
                  <c:v>793</c:v>
                </c:pt>
                <c:pt idx="20">
                  <c:v>376</c:v>
                </c:pt>
                <c:pt idx="21">
                  <c:v>422</c:v>
                </c:pt>
                <c:pt idx="22">
                  <c:v>499</c:v>
                </c:pt>
                <c:pt idx="23">
                  <c:v>260</c:v>
                </c:pt>
              </c:numCache>
            </c:numRef>
          </c:val>
          <c:extLst>
            <c:ext xmlns:c16="http://schemas.microsoft.com/office/drawing/2014/chart" uri="{C3380CC4-5D6E-409C-BE32-E72D297353CC}">
              <c16:uniqueId val="{00000001-6E3C-41E1-B10D-2DD840DC6F64}"/>
            </c:ext>
          </c:extLst>
        </c:ser>
        <c:ser>
          <c:idx val="0"/>
          <c:order val="1"/>
          <c:tx>
            <c:strRef>
              <c:f>'Mining Tenement Activity'!$C$7</c:f>
              <c:strCache>
                <c:ptCount val="1"/>
                <c:pt idx="0">
                  <c:v>Granted</c:v>
                </c:pt>
              </c:strCache>
            </c:strRef>
          </c:tx>
          <c:spPr>
            <a:solidFill>
              <a:schemeClr val="accent3">
                <a:shade val="65000"/>
              </a:schemeClr>
            </a:solidFill>
            <a:ln>
              <a:noFill/>
            </a:ln>
            <a:effectLst/>
          </c:spPr>
          <c:invertIfNegative val="0"/>
          <c:cat>
            <c:numRef>
              <c:f>'Mining Tenement Activity'!$A$8:$A$31</c:f>
              <c:numCache>
                <c:formatCode>mmmm\ yyyy</c:formatCode>
                <c:ptCount val="2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numCache>
            </c:numRef>
          </c:cat>
          <c:val>
            <c:numRef>
              <c:f>'Mining Tenement Activity'!$C$8:$C$31</c:f>
              <c:numCache>
                <c:formatCode>0_ ;\-0\ </c:formatCode>
                <c:ptCount val="24"/>
                <c:pt idx="0">
                  <c:v>108</c:v>
                </c:pt>
                <c:pt idx="1">
                  <c:v>189</c:v>
                </c:pt>
                <c:pt idx="2">
                  <c:v>251</c:v>
                </c:pt>
                <c:pt idx="3">
                  <c:v>313</c:v>
                </c:pt>
                <c:pt idx="4">
                  <c:v>285</c:v>
                </c:pt>
                <c:pt idx="5">
                  <c:v>138</c:v>
                </c:pt>
                <c:pt idx="6">
                  <c:v>454</c:v>
                </c:pt>
                <c:pt idx="7">
                  <c:v>236</c:v>
                </c:pt>
                <c:pt idx="8">
                  <c:v>165</c:v>
                </c:pt>
                <c:pt idx="9">
                  <c:v>263</c:v>
                </c:pt>
                <c:pt idx="10">
                  <c:v>288</c:v>
                </c:pt>
                <c:pt idx="11">
                  <c:v>157</c:v>
                </c:pt>
                <c:pt idx="12">
                  <c:v>194</c:v>
                </c:pt>
                <c:pt idx="13">
                  <c:v>228</c:v>
                </c:pt>
                <c:pt idx="14">
                  <c:v>223</c:v>
                </c:pt>
                <c:pt idx="15">
                  <c:v>211</c:v>
                </c:pt>
                <c:pt idx="16">
                  <c:v>158</c:v>
                </c:pt>
                <c:pt idx="17">
                  <c:v>37</c:v>
                </c:pt>
                <c:pt idx="18">
                  <c:v>407</c:v>
                </c:pt>
                <c:pt idx="19">
                  <c:v>206</c:v>
                </c:pt>
                <c:pt idx="20">
                  <c:v>228</c:v>
                </c:pt>
                <c:pt idx="21">
                  <c:v>198</c:v>
                </c:pt>
                <c:pt idx="22">
                  <c:v>240</c:v>
                </c:pt>
                <c:pt idx="23">
                  <c:v>148</c:v>
                </c:pt>
              </c:numCache>
            </c:numRef>
          </c:val>
          <c:extLst>
            <c:ext xmlns:c16="http://schemas.microsoft.com/office/drawing/2014/chart" uri="{C3380CC4-5D6E-409C-BE32-E72D297353CC}">
              <c16:uniqueId val="{00000000-6E3C-41E1-B10D-2DD840DC6F64}"/>
            </c:ext>
          </c:extLst>
        </c:ser>
        <c:ser>
          <c:idx val="2"/>
          <c:order val="2"/>
          <c:tx>
            <c:strRef>
              <c:f>'Mining Tenement Activity'!$D$7</c:f>
              <c:strCache>
                <c:ptCount val="1"/>
                <c:pt idx="0">
                  <c:v>Died</c:v>
                </c:pt>
              </c:strCache>
            </c:strRef>
          </c:tx>
          <c:spPr>
            <a:solidFill>
              <a:schemeClr val="accent3">
                <a:tint val="65000"/>
              </a:schemeClr>
            </a:solidFill>
            <a:ln>
              <a:noFill/>
            </a:ln>
            <a:effectLst/>
          </c:spPr>
          <c:invertIfNegative val="0"/>
          <c:cat>
            <c:numRef>
              <c:f>'Mining Tenement Activity'!$A$8:$A$31</c:f>
              <c:numCache>
                <c:formatCode>mmmm\ yyyy</c:formatCode>
                <c:ptCount val="2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numCache>
            </c:numRef>
          </c:cat>
          <c:val>
            <c:numRef>
              <c:f>'Mining Tenement Activity'!$D$8:$D$31</c:f>
              <c:numCache>
                <c:formatCode>0_ ;\-0\ </c:formatCode>
                <c:ptCount val="24"/>
                <c:pt idx="0">
                  <c:v>178</c:v>
                </c:pt>
                <c:pt idx="1">
                  <c:v>171</c:v>
                </c:pt>
                <c:pt idx="2">
                  <c:v>235</c:v>
                </c:pt>
                <c:pt idx="3">
                  <c:v>212</c:v>
                </c:pt>
                <c:pt idx="4">
                  <c:v>191</c:v>
                </c:pt>
                <c:pt idx="5">
                  <c:v>201</c:v>
                </c:pt>
                <c:pt idx="6">
                  <c:v>254</c:v>
                </c:pt>
                <c:pt idx="7">
                  <c:v>180</c:v>
                </c:pt>
                <c:pt idx="8">
                  <c:v>146</c:v>
                </c:pt>
                <c:pt idx="9">
                  <c:v>178</c:v>
                </c:pt>
                <c:pt idx="10">
                  <c:v>218</c:v>
                </c:pt>
                <c:pt idx="11">
                  <c:v>248</c:v>
                </c:pt>
                <c:pt idx="12">
                  <c:v>171</c:v>
                </c:pt>
                <c:pt idx="13">
                  <c:v>173</c:v>
                </c:pt>
                <c:pt idx="14">
                  <c:v>236</c:v>
                </c:pt>
                <c:pt idx="15">
                  <c:v>202</c:v>
                </c:pt>
                <c:pt idx="16">
                  <c:v>250</c:v>
                </c:pt>
                <c:pt idx="17">
                  <c:v>245</c:v>
                </c:pt>
                <c:pt idx="18">
                  <c:v>235</c:v>
                </c:pt>
                <c:pt idx="19">
                  <c:v>356</c:v>
                </c:pt>
                <c:pt idx="20">
                  <c:v>282</c:v>
                </c:pt>
                <c:pt idx="21">
                  <c:v>336</c:v>
                </c:pt>
                <c:pt idx="22">
                  <c:v>333</c:v>
                </c:pt>
                <c:pt idx="23">
                  <c:v>231</c:v>
                </c:pt>
              </c:numCache>
            </c:numRef>
          </c:val>
          <c:extLst>
            <c:ext xmlns:c16="http://schemas.microsoft.com/office/drawing/2014/chart" uri="{C3380CC4-5D6E-409C-BE32-E72D297353CC}">
              <c16:uniqueId val="{00000002-6E3C-41E1-B10D-2DD840DC6F64}"/>
            </c:ext>
          </c:extLst>
        </c:ser>
        <c:dLbls>
          <c:showLegendKey val="0"/>
          <c:showVal val="0"/>
          <c:showCatName val="0"/>
          <c:showSerName val="0"/>
          <c:showPercent val="0"/>
          <c:showBubbleSize val="0"/>
        </c:dLbls>
        <c:gapWidth val="150"/>
        <c:axId val="739768584"/>
        <c:axId val="739772376"/>
      </c:barChart>
      <c:dateAx>
        <c:axId val="739768584"/>
        <c:scaling>
          <c:orientation val="minMax"/>
          <c:max val="44926"/>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772376"/>
        <c:crosses val="autoZero"/>
        <c:auto val="0"/>
        <c:lblOffset val="100"/>
        <c:baseTimeUnit val="months"/>
        <c:majorUnit val="1"/>
        <c:majorTimeUnit val="months"/>
      </c:dateAx>
      <c:valAx>
        <c:axId val="7397723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 ;\-0\ "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crossAx val="739768584"/>
        <c:crosses val="autoZero"/>
        <c:crossBetween val="between"/>
      </c:valAx>
      <c:spPr>
        <a:solidFill>
          <a:schemeClr val="bg1"/>
        </a:solidFill>
        <a:ln>
          <a:noFill/>
        </a:ln>
        <a:effectLst/>
      </c:spPr>
    </c:plotArea>
    <c:legend>
      <c:legendPos val="t"/>
      <c:layout>
        <c:manualLayout>
          <c:xMode val="edge"/>
          <c:yMode val="edge"/>
          <c:x val="0.31911281461644497"/>
          <c:y val="0.11192426149983301"/>
          <c:w val="0.361774188491715"/>
          <c:h val="6.5340247103258406E-2"/>
        </c:manualLayout>
      </c:layout>
      <c:overlay val="0"/>
      <c:spPr>
        <a:noFill/>
        <a:ln>
          <a:noFill/>
        </a:ln>
        <a:effectLst/>
      </c:spPr>
      <c:txPr>
        <a:bodyPr rot="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Activity'!$I$11</c:f>
          <c:strCache>
            <c:ptCount val="1"/>
            <c:pt idx="0">
              <c:v>Tenement Activity Jan 2021 to Dec 2022</c:v>
            </c:pt>
          </c:strCache>
        </c:strRef>
      </c:tx>
      <c:overlay val="0"/>
      <c:spPr>
        <a:noFill/>
        <a:ln>
          <a:noFill/>
        </a:ln>
        <a:effectLst/>
      </c:spPr>
      <c:txPr>
        <a:bodyPr rot="0" spcFirstLastPara="1" vertOverflow="ellipsis" vert="horz" wrap="square" anchor="ctr" anchorCtr="1"/>
        <a:lstStyle/>
        <a:p>
          <a:pPr>
            <a:defRPr lang="en-GB"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901"/>
          <c:w val="0.89452737678623495"/>
          <c:h val="0.58993045385590359"/>
        </c:manualLayout>
      </c:layout>
      <c:lineChart>
        <c:grouping val="standard"/>
        <c:varyColors val="0"/>
        <c:ser>
          <c:idx val="0"/>
          <c:order val="0"/>
          <c:tx>
            <c:strRef>
              <c:f>'Mining Tenement Activity'!$B$7</c:f>
              <c:strCache>
                <c:ptCount val="1"/>
                <c:pt idx="0">
                  <c:v>Applied For</c:v>
                </c:pt>
              </c:strCache>
            </c:strRef>
          </c:tx>
          <c:spPr>
            <a:ln w="28575" cap="rnd">
              <a:solidFill>
                <a:schemeClr val="accent3">
                  <a:shade val="65000"/>
                </a:schemeClr>
              </a:solidFill>
              <a:round/>
            </a:ln>
            <a:effectLst/>
          </c:spPr>
          <c:marker>
            <c:symbol val="none"/>
          </c:marker>
          <c:cat>
            <c:numRef>
              <c:f>'Mining Tenement Activity'!$A$8:$A$31</c:f>
              <c:numCache>
                <c:formatCode>mmmm\ yyyy</c:formatCode>
                <c:ptCount val="2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numCache>
            </c:numRef>
          </c:cat>
          <c:val>
            <c:numRef>
              <c:f>'Mining Tenement Activity'!$B$8:$B$31</c:f>
              <c:numCache>
                <c:formatCode>0_ ;\-0\ </c:formatCode>
                <c:ptCount val="24"/>
                <c:pt idx="0">
                  <c:v>269</c:v>
                </c:pt>
                <c:pt idx="1">
                  <c:v>348</c:v>
                </c:pt>
                <c:pt idx="2">
                  <c:v>408</c:v>
                </c:pt>
                <c:pt idx="3">
                  <c:v>307</c:v>
                </c:pt>
                <c:pt idx="4">
                  <c:v>401</c:v>
                </c:pt>
                <c:pt idx="5">
                  <c:v>339</c:v>
                </c:pt>
                <c:pt idx="6">
                  <c:v>554</c:v>
                </c:pt>
                <c:pt idx="7">
                  <c:v>396</c:v>
                </c:pt>
                <c:pt idx="8">
                  <c:v>377</c:v>
                </c:pt>
                <c:pt idx="9">
                  <c:v>445</c:v>
                </c:pt>
                <c:pt idx="10">
                  <c:v>410</c:v>
                </c:pt>
                <c:pt idx="11">
                  <c:v>333</c:v>
                </c:pt>
                <c:pt idx="12">
                  <c:v>337</c:v>
                </c:pt>
                <c:pt idx="13">
                  <c:v>370</c:v>
                </c:pt>
                <c:pt idx="14">
                  <c:v>354</c:v>
                </c:pt>
                <c:pt idx="15">
                  <c:v>275</c:v>
                </c:pt>
                <c:pt idx="16">
                  <c:v>370</c:v>
                </c:pt>
                <c:pt idx="17">
                  <c:v>288</c:v>
                </c:pt>
                <c:pt idx="18">
                  <c:v>299</c:v>
                </c:pt>
                <c:pt idx="19">
                  <c:v>793</c:v>
                </c:pt>
                <c:pt idx="20">
                  <c:v>376</c:v>
                </c:pt>
                <c:pt idx="21">
                  <c:v>422</c:v>
                </c:pt>
                <c:pt idx="22">
                  <c:v>499</c:v>
                </c:pt>
                <c:pt idx="23">
                  <c:v>260</c:v>
                </c:pt>
              </c:numCache>
            </c:numRef>
          </c:val>
          <c:smooth val="0"/>
          <c:extLst>
            <c:ext xmlns:c16="http://schemas.microsoft.com/office/drawing/2014/chart" uri="{C3380CC4-5D6E-409C-BE32-E72D297353CC}">
              <c16:uniqueId val="{00000000-4AEF-46EF-BE43-1A3FF9E745EF}"/>
            </c:ext>
          </c:extLst>
        </c:ser>
        <c:ser>
          <c:idx val="1"/>
          <c:order val="1"/>
          <c:tx>
            <c:strRef>
              <c:f>'Mining Tenement Activity'!$C$7</c:f>
              <c:strCache>
                <c:ptCount val="1"/>
                <c:pt idx="0">
                  <c:v>Granted</c:v>
                </c:pt>
              </c:strCache>
            </c:strRef>
          </c:tx>
          <c:spPr>
            <a:ln w="28575" cap="rnd">
              <a:solidFill>
                <a:schemeClr val="accent3"/>
              </a:solidFill>
              <a:round/>
            </a:ln>
            <a:effectLst/>
          </c:spPr>
          <c:marker>
            <c:symbol val="none"/>
          </c:marker>
          <c:cat>
            <c:numRef>
              <c:f>'Mining Tenement Activity'!$A$8:$A$31</c:f>
              <c:numCache>
                <c:formatCode>mmmm\ yyyy</c:formatCode>
                <c:ptCount val="2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numCache>
            </c:numRef>
          </c:cat>
          <c:val>
            <c:numRef>
              <c:f>'Mining Tenement Activity'!$C$8:$C$31</c:f>
              <c:numCache>
                <c:formatCode>0_ ;\-0\ </c:formatCode>
                <c:ptCount val="24"/>
                <c:pt idx="0">
                  <c:v>108</c:v>
                </c:pt>
                <c:pt idx="1">
                  <c:v>189</c:v>
                </c:pt>
                <c:pt idx="2">
                  <c:v>251</c:v>
                </c:pt>
                <c:pt idx="3">
                  <c:v>313</c:v>
                </c:pt>
                <c:pt idx="4">
                  <c:v>285</c:v>
                </c:pt>
                <c:pt idx="5">
                  <c:v>138</c:v>
                </c:pt>
                <c:pt idx="6">
                  <c:v>454</c:v>
                </c:pt>
                <c:pt idx="7">
                  <c:v>236</c:v>
                </c:pt>
                <c:pt idx="8">
                  <c:v>165</c:v>
                </c:pt>
                <c:pt idx="9">
                  <c:v>263</c:v>
                </c:pt>
                <c:pt idx="10">
                  <c:v>288</c:v>
                </c:pt>
                <c:pt idx="11">
                  <c:v>157</c:v>
                </c:pt>
                <c:pt idx="12">
                  <c:v>194</c:v>
                </c:pt>
                <c:pt idx="13">
                  <c:v>228</c:v>
                </c:pt>
                <c:pt idx="14">
                  <c:v>223</c:v>
                </c:pt>
                <c:pt idx="15">
                  <c:v>211</c:v>
                </c:pt>
                <c:pt idx="16">
                  <c:v>158</c:v>
                </c:pt>
                <c:pt idx="17">
                  <c:v>37</c:v>
                </c:pt>
                <c:pt idx="18">
                  <c:v>407</c:v>
                </c:pt>
                <c:pt idx="19">
                  <c:v>206</c:v>
                </c:pt>
                <c:pt idx="20">
                  <c:v>228</c:v>
                </c:pt>
                <c:pt idx="21">
                  <c:v>198</c:v>
                </c:pt>
                <c:pt idx="22">
                  <c:v>240</c:v>
                </c:pt>
                <c:pt idx="23">
                  <c:v>148</c:v>
                </c:pt>
              </c:numCache>
            </c:numRef>
          </c:val>
          <c:smooth val="0"/>
          <c:extLst>
            <c:ext xmlns:c16="http://schemas.microsoft.com/office/drawing/2014/chart" uri="{C3380CC4-5D6E-409C-BE32-E72D297353CC}">
              <c16:uniqueId val="{00000001-4AEF-46EF-BE43-1A3FF9E745EF}"/>
            </c:ext>
          </c:extLst>
        </c:ser>
        <c:ser>
          <c:idx val="2"/>
          <c:order val="2"/>
          <c:tx>
            <c:strRef>
              <c:f>'Mining Tenement Activity'!$D$7</c:f>
              <c:strCache>
                <c:ptCount val="1"/>
                <c:pt idx="0">
                  <c:v>Died</c:v>
                </c:pt>
              </c:strCache>
            </c:strRef>
          </c:tx>
          <c:spPr>
            <a:ln w="28575" cap="rnd">
              <a:solidFill>
                <a:schemeClr val="accent3">
                  <a:tint val="65000"/>
                </a:schemeClr>
              </a:solidFill>
              <a:round/>
            </a:ln>
            <a:effectLst/>
          </c:spPr>
          <c:marker>
            <c:symbol val="none"/>
          </c:marker>
          <c:cat>
            <c:numRef>
              <c:f>'Mining Tenement Activity'!$A$8:$A$31</c:f>
              <c:numCache>
                <c:formatCode>mmmm\ yyyy</c:formatCode>
                <c:ptCount val="2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numCache>
            </c:numRef>
          </c:cat>
          <c:val>
            <c:numRef>
              <c:f>'Mining Tenement Activity'!$D$8:$D$31</c:f>
              <c:numCache>
                <c:formatCode>0_ ;\-0\ </c:formatCode>
                <c:ptCount val="24"/>
                <c:pt idx="0">
                  <c:v>178</c:v>
                </c:pt>
                <c:pt idx="1">
                  <c:v>171</c:v>
                </c:pt>
                <c:pt idx="2">
                  <c:v>235</c:v>
                </c:pt>
                <c:pt idx="3">
                  <c:v>212</c:v>
                </c:pt>
                <c:pt idx="4">
                  <c:v>191</c:v>
                </c:pt>
                <c:pt idx="5">
                  <c:v>201</c:v>
                </c:pt>
                <c:pt idx="6">
                  <c:v>254</c:v>
                </c:pt>
                <c:pt idx="7">
                  <c:v>180</c:v>
                </c:pt>
                <c:pt idx="8">
                  <c:v>146</c:v>
                </c:pt>
                <c:pt idx="9">
                  <c:v>178</c:v>
                </c:pt>
                <c:pt idx="10">
                  <c:v>218</c:v>
                </c:pt>
                <c:pt idx="11">
                  <c:v>248</c:v>
                </c:pt>
                <c:pt idx="12">
                  <c:v>171</c:v>
                </c:pt>
                <c:pt idx="13">
                  <c:v>173</c:v>
                </c:pt>
                <c:pt idx="14">
                  <c:v>236</c:v>
                </c:pt>
                <c:pt idx="15">
                  <c:v>202</c:v>
                </c:pt>
                <c:pt idx="16">
                  <c:v>250</c:v>
                </c:pt>
                <c:pt idx="17">
                  <c:v>245</c:v>
                </c:pt>
                <c:pt idx="18">
                  <c:v>235</c:v>
                </c:pt>
                <c:pt idx="19">
                  <c:v>356</c:v>
                </c:pt>
                <c:pt idx="20">
                  <c:v>282</c:v>
                </c:pt>
                <c:pt idx="21">
                  <c:v>336</c:v>
                </c:pt>
                <c:pt idx="22">
                  <c:v>333</c:v>
                </c:pt>
                <c:pt idx="23">
                  <c:v>231</c:v>
                </c:pt>
              </c:numCache>
            </c:numRef>
          </c:val>
          <c:smooth val="0"/>
          <c:extLst>
            <c:ext xmlns:c16="http://schemas.microsoft.com/office/drawing/2014/chart" uri="{C3380CC4-5D6E-409C-BE32-E72D297353CC}">
              <c16:uniqueId val="{00000002-4AEF-46EF-BE43-1A3FF9E745EF}"/>
            </c:ext>
          </c:extLst>
        </c:ser>
        <c:dLbls>
          <c:showLegendKey val="0"/>
          <c:showVal val="0"/>
          <c:showCatName val="0"/>
          <c:showSerName val="0"/>
          <c:showPercent val="0"/>
          <c:showBubbleSize val="0"/>
        </c:dLbls>
        <c:smooth val="0"/>
        <c:axId val="739826536"/>
        <c:axId val="739830328"/>
      </c:lineChart>
      <c:dateAx>
        <c:axId val="739826536"/>
        <c:scaling>
          <c:orientation val="minMax"/>
          <c:max val="44926"/>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830328"/>
        <c:crosses val="autoZero"/>
        <c:auto val="1"/>
        <c:lblOffset val="100"/>
        <c:baseTimeUnit val="months"/>
        <c:majorUnit val="1"/>
        <c:majorTimeUnit val="months"/>
      </c:dateAx>
      <c:valAx>
        <c:axId val="739830328"/>
        <c:scaling>
          <c:orientation val="minMax"/>
        </c:scaling>
        <c:delete val="0"/>
        <c:axPos val="l"/>
        <c:majorGridlines>
          <c:spPr>
            <a:ln w="9525" cap="flat" cmpd="sng" algn="ctr">
              <a:solidFill>
                <a:srgbClr val="868686"/>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crossAx val="739826536"/>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Index!A1"/><Relationship Id="rId5" Type="http://schemas.openxmlformats.org/officeDocument/2006/relationships/image" Target="../media/image7.png"/><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2600945</xdr:colOff>
      <xdr:row>4</xdr:row>
      <xdr:rowOff>3280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428625</xdr:colOff>
          <xdr:row>4</xdr:row>
          <xdr:rowOff>180975</xdr:rowOff>
        </xdr:from>
        <xdr:to>
          <xdr:col>12</xdr:col>
          <xdr:colOff>400050</xdr:colOff>
          <xdr:row>20</xdr:row>
          <xdr:rowOff>152400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359395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8</xdr:col>
      <xdr:colOff>402165</xdr:colOff>
      <xdr:row>7</xdr:row>
      <xdr:rowOff>12700</xdr:rowOff>
    </xdr:from>
    <xdr:to>
      <xdr:col>12</xdr:col>
      <xdr:colOff>706965</xdr:colOff>
      <xdr:row>15</xdr:row>
      <xdr:rowOff>147110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222190" y="1365250"/>
          <a:ext cx="3448050" cy="167746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km2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km2 vs km).</a:t>
          </a:r>
          <a:endParaRPr lang="en-AU" sz="1100">
            <a:solidFill>
              <a:schemeClr val="dk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315105</xdr:colOff>
      <xdr:row>4</xdr:row>
      <xdr:rowOff>3280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5</xdr:col>
      <xdr:colOff>304799</xdr:colOff>
      <xdr:row>5</xdr:row>
      <xdr:rowOff>1</xdr:rowOff>
    </xdr:from>
    <xdr:to>
      <xdr:col>15</xdr:col>
      <xdr:colOff>596900</xdr:colOff>
      <xdr:row>22</xdr:row>
      <xdr:rowOff>76201</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317499</xdr:colOff>
      <xdr:row>23</xdr:row>
      <xdr:rowOff>57150</xdr:rowOff>
    </xdr:from>
    <xdr:to>
      <xdr:col>16</xdr:col>
      <xdr:colOff>28575</xdr:colOff>
      <xdr:row>45</xdr:row>
      <xdr:rowOff>104775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406400</xdr:colOff>
      <xdr:row>5</xdr:row>
      <xdr:rowOff>6350</xdr:rowOff>
    </xdr:from>
    <xdr:to>
      <xdr:col>24</xdr:col>
      <xdr:colOff>548699</xdr:colOff>
      <xdr:row>43</xdr:row>
      <xdr:rowOff>157296</xdr:rowOff>
    </xdr:to>
    <xdr:pic>
      <xdr:nvPicPr>
        <xdr:cNvPr id="6" name="Picture 5"/>
        <xdr:cNvPicPr>
          <a:picLocks noChangeAspect="1"/>
        </xdr:cNvPicPr>
      </xdr:nvPicPr>
      <xdr:blipFill>
        <a:blip xmlns:r="http://schemas.openxmlformats.org/officeDocument/2006/relationships" r:embed="rId5"/>
        <a:stretch>
          <a:fillRect/>
        </a:stretch>
      </xdr:blipFill>
      <xdr:spPr>
        <a:xfrm>
          <a:off x="12236450" y="933450"/>
          <a:ext cx="5069899" cy="7154996"/>
        </a:xfrm>
        <a:prstGeom prst="rect">
          <a:avLst/>
        </a:prstGeom>
        <a:ln>
          <a:solidFill>
            <a:schemeClr val="tx1">
              <a:tint val="75000"/>
              <a:shade val="95000"/>
              <a:satMod val="105000"/>
            </a:schemeClr>
          </a:solidFill>
        </a:ln>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1009212</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5</xdr:col>
      <xdr:colOff>557742</xdr:colOff>
      <xdr:row>5</xdr:row>
      <xdr:rowOff>38100</xdr:rowOff>
    </xdr:from>
    <xdr:to>
      <xdr:col>12</xdr:col>
      <xdr:colOff>333376</xdr:colOff>
      <xdr:row>11</xdr:row>
      <xdr:rowOff>123825</xdr:rowOff>
    </xdr:to>
    <xdr:sp macro="" textlink="">
      <xdr:nvSpPr>
        <xdr:cNvPr id="4" name="TextBox 3">
          <a:extLst>
            <a:ext uri="{FF2B5EF4-FFF2-40B4-BE49-F238E27FC236}">
              <a16:creationId xmlns:a16="http://schemas.microsoft.com/office/drawing/2014/main" id="{A7DA35F1-5ADC-4249-BBB8-3999DC65C283}"/>
            </a:ext>
          </a:extLst>
        </xdr:cNvPr>
        <xdr:cNvSpPr txBox="1"/>
      </xdr:nvSpPr>
      <xdr:spPr>
        <a:xfrm>
          <a:off x="7768167" y="1104900"/>
          <a:ext cx="4328584" cy="12382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or petroleum product is originally extracted.</a:t>
          </a:r>
        </a:p>
      </xdr:txBody>
    </xdr:sp>
    <xdr:clientData/>
  </xdr:twoCellAnchor>
  <xdr:twoCellAnchor editAs="oneCell">
    <xdr:from>
      <xdr:col>6</xdr:col>
      <xdr:colOff>9526</xdr:colOff>
      <xdr:row>12</xdr:row>
      <xdr:rowOff>104776</xdr:rowOff>
    </xdr:from>
    <xdr:to>
      <xdr:col>19</xdr:col>
      <xdr:colOff>28701</xdr:colOff>
      <xdr:row>71</xdr:row>
      <xdr:rowOff>137585</xdr:rowOff>
    </xdr:to>
    <xdr:pic>
      <xdr:nvPicPr>
        <xdr:cNvPr id="5" name="Picture 4"/>
        <xdr:cNvPicPr>
          <a:picLocks noChangeAspect="1"/>
        </xdr:cNvPicPr>
      </xdr:nvPicPr>
      <xdr:blipFill>
        <a:blip xmlns:r="http://schemas.openxmlformats.org/officeDocument/2006/relationships" r:embed="rId3"/>
        <a:stretch>
          <a:fillRect/>
        </a:stretch>
      </xdr:blipFill>
      <xdr:spPr>
        <a:xfrm>
          <a:off x="9037109" y="2517776"/>
          <a:ext cx="8136592" cy="11282892"/>
        </a:xfrm>
        <a:prstGeom prst="rect">
          <a:avLst/>
        </a:prstGeom>
        <a:ln>
          <a:solidFill>
            <a:schemeClr val="tx1"/>
          </a:solidFill>
        </a:ln>
      </xdr:spPr>
    </xdr:pic>
    <xdr:clientData/>
  </xdr:twoCellAnchor>
  <xdr:twoCellAnchor editAs="oneCell">
    <xdr:from>
      <xdr:col>19</xdr:col>
      <xdr:colOff>189441</xdr:colOff>
      <xdr:row>12</xdr:row>
      <xdr:rowOff>109008</xdr:rowOff>
    </xdr:from>
    <xdr:to>
      <xdr:col>33</xdr:col>
      <xdr:colOff>340423</xdr:colOff>
      <xdr:row>71</xdr:row>
      <xdr:rowOff>137584</xdr:rowOff>
    </xdr:to>
    <xdr:pic>
      <xdr:nvPicPr>
        <xdr:cNvPr id="8" name="Picture 7"/>
        <xdr:cNvPicPr>
          <a:picLocks noChangeAspect="1"/>
        </xdr:cNvPicPr>
      </xdr:nvPicPr>
      <xdr:blipFill>
        <a:blip xmlns:r="http://schemas.openxmlformats.org/officeDocument/2006/relationships" r:embed="rId4"/>
        <a:stretch>
          <a:fillRect/>
        </a:stretch>
      </xdr:blipFill>
      <xdr:spPr>
        <a:xfrm>
          <a:off x="17334441" y="2522008"/>
          <a:ext cx="8448315" cy="11278659"/>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6</xdr:col>
      <xdr:colOff>310091</xdr:colOff>
      <xdr:row>5</xdr:row>
      <xdr:rowOff>96306</xdr:rowOff>
    </xdr:from>
    <xdr:to>
      <xdr:col>16</xdr:col>
      <xdr:colOff>394757</xdr:colOff>
      <xdr:row>34</xdr:row>
      <xdr:rowOff>10583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314325</xdr:colOff>
      <xdr:row>35</xdr:row>
      <xdr:rowOff>95250</xdr:rowOff>
    </xdr:from>
    <xdr:to>
      <xdr:col>12</xdr:col>
      <xdr:colOff>295275</xdr:colOff>
      <xdr:row>41</xdr:row>
      <xdr:rowOff>152400</xdr:rowOff>
    </xdr:to>
    <xdr:sp macro="" textlink="">
      <xdr:nvSpPr>
        <xdr:cNvPr id="5" name="TextBox 4">
          <a:extLst>
            <a:ext uri="{FF2B5EF4-FFF2-40B4-BE49-F238E27FC236}">
              <a16:creationId xmlns:a16="http://schemas.microsoft.com/office/drawing/2014/main" id="{A7DA35F1-5ADC-4249-BBB8-3999DC65C283}"/>
            </a:ext>
          </a:extLst>
        </xdr:cNvPr>
        <xdr:cNvSpPr txBox="1"/>
      </xdr:nvSpPr>
      <xdr:spPr>
        <a:xfrm>
          <a:off x="11563350" y="6781800"/>
          <a:ext cx="4391025" cy="12001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Sales are allocated to LGAs and Regions based on where a mineral or petroleum product is originally extracted.</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cdr:x>
      <cdr:y>0.95346</cdr:y>
    </cdr:from>
    <cdr:to>
      <cdr:x>0.17924</cdr:x>
      <cdr:y>0.99164</cdr:y>
    </cdr:to>
    <cdr:sp macro="" textlink="">
      <cdr:nvSpPr>
        <cdr:cNvPr id="2" name="TextBox 1"/>
        <cdr:cNvSpPr txBox="1"/>
      </cdr:nvSpPr>
      <cdr:spPr>
        <a:xfrm xmlns:a="http://schemas.openxmlformats.org/drawingml/2006/main">
          <a:off x="0" y="5203825"/>
          <a:ext cx="1227515" cy="2083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638795</xdr:colOff>
      <xdr:row>3</xdr:row>
      <xdr:rowOff>181080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4429745" cy="752580"/>
        </a:xfrm>
        <a:prstGeom prst="rect">
          <a:avLst/>
        </a:prstGeom>
      </xdr:spPr>
    </xdr:pic>
    <xdr:clientData/>
  </xdr:twoCellAnchor>
  <xdr:twoCellAnchor>
    <xdr:from>
      <xdr:col>6</xdr:col>
      <xdr:colOff>0</xdr:colOff>
      <xdr:row>6</xdr:row>
      <xdr:rowOff>0</xdr:rowOff>
    </xdr:from>
    <xdr:to>
      <xdr:col>13</xdr:col>
      <xdr:colOff>540809</xdr:colOff>
      <xdr:row>12</xdr:row>
      <xdr:rowOff>57150</xdr:rowOff>
    </xdr:to>
    <xdr:sp macro="" textlink="">
      <xdr:nvSpPr>
        <xdr:cNvPr id="4" name="TextBox 3">
          <a:extLst>
            <a:ext uri="{FF2B5EF4-FFF2-40B4-BE49-F238E27FC236}">
              <a16:creationId xmlns:a16="http://schemas.microsoft.com/office/drawing/2014/main" id="{A7DA35F1-5ADC-4249-BBB8-3999DC65C283}"/>
            </a:ext>
          </a:extLst>
        </xdr:cNvPr>
        <xdr:cNvSpPr txBox="1"/>
      </xdr:nvSpPr>
      <xdr:spPr>
        <a:xfrm>
          <a:off x="7162800" y="1266825"/>
          <a:ext cx="4674659" cy="12001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royalties are necessarily allocated to a single Local Government Area</a:t>
          </a:r>
          <a:r>
            <a:rPr lang="en-AU" sz="1100" b="0" i="0" baseline="0">
              <a:solidFill>
                <a:schemeClr val="dk1"/>
              </a:solidFill>
              <a:effectLst/>
              <a:latin typeface="+mn-lt"/>
              <a:ea typeface="+mn-ea"/>
              <a:cs typeface="+mn-cs"/>
            </a:rPr>
            <a:t> (LGA)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a:t>
          </a:r>
          <a:r>
            <a:rPr lang="en-AU" sz="1100" b="0" i="0" baseline="0">
              <a:solidFill>
                <a:schemeClr val="dk1"/>
              </a:solidFill>
              <a:effectLst/>
              <a:latin typeface="+mn-lt"/>
              <a:ea typeface="+mn-ea"/>
              <a:cs typeface="+mn-cs"/>
            </a:rPr>
            <a:t>LGAs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Royalties are allocated to LGAs and Regions based on where a mineral or petroleum product is originally extracted.</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439270" cy="752580"/>
    <xdr:pic>
      <xdr:nvPicPr>
        <xdr:cNvPr id="2" name="Picture 1">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oneCellAnchor>
  <xdr:twoCellAnchor>
    <xdr:from>
      <xdr:col>2</xdr:col>
      <xdr:colOff>47625</xdr:colOff>
      <xdr:row>36</xdr:row>
      <xdr:rowOff>47626</xdr:rowOff>
    </xdr:from>
    <xdr:to>
      <xdr:col>2</xdr:col>
      <xdr:colOff>1352550</xdr:colOff>
      <xdr:row>37</xdr:row>
      <xdr:rowOff>133350</xdr:rowOff>
    </xdr:to>
    <xdr:sp macro="" textlink="">
      <xdr:nvSpPr>
        <xdr:cNvPr id="3" name="TextBox 2">
          <a:extLst>
            <a:ext uri="{FF2B5EF4-FFF2-40B4-BE49-F238E27FC236}">
              <a16:creationId xmlns:a16="http://schemas.microsoft.com/office/drawing/2014/main" id="{A7DA35F1-5ADC-4249-BBB8-3999DC65C283}"/>
            </a:ext>
          </a:extLst>
        </xdr:cNvPr>
        <xdr:cNvSpPr txBox="1"/>
      </xdr:nvSpPr>
      <xdr:spPr>
        <a:xfrm>
          <a:off x="2171700" y="7010401"/>
          <a:ext cx="1304925" cy="276224"/>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n/a is not available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121</xdr:row>
      <xdr:rowOff>19049</xdr:rowOff>
    </xdr:from>
    <xdr:to>
      <xdr:col>2</xdr:col>
      <xdr:colOff>990600</xdr:colOff>
      <xdr:row>147</xdr:row>
      <xdr:rowOff>180974</xdr:rowOff>
    </xdr:to>
    <xdr:sp macro="" textlink="">
      <xdr:nvSpPr>
        <xdr:cNvPr id="6" name="TextBox 5">
          <a:extLst>
            <a:ext uri="{FF2B5EF4-FFF2-40B4-BE49-F238E27FC236}">
              <a16:creationId xmlns:a16="http://schemas.microsoft.com/office/drawing/2014/main" id="{00000000-0008-0000-0600-000004000000}"/>
            </a:ext>
          </a:extLst>
        </xdr:cNvPr>
        <xdr:cNvSpPr txBox="1"/>
      </xdr:nvSpPr>
      <xdr:spPr>
        <a:xfrm>
          <a:off x="38100" y="23469599"/>
          <a:ext cx="4514850" cy="5114925"/>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Number of Individuals data previously reported have been removed due to reliability</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and reporting issues. </a:t>
          </a:r>
          <a:r>
            <a:rPr lang="en-AU" sz="1100" baseline="0">
              <a:solidFill>
                <a:schemeClr val="dk1"/>
              </a:solidFill>
              <a:effectLst/>
              <a:latin typeface="+mn-lt"/>
              <a:ea typeface="+mn-ea"/>
              <a:cs typeface="+mn-cs"/>
            </a:rPr>
            <a:t>It will not be published until these matters are resolved.</a:t>
          </a:r>
          <a:endParaRPr lang="en-AU">
            <a:effectLst/>
          </a:endParaRPr>
        </a:p>
        <a:p>
          <a:endParaRPr lang="en-AU">
            <a:effectLst/>
          </a:endParaRPr>
        </a:p>
        <a:p>
          <a:r>
            <a:rPr lang="en-AU" sz="1100" baseline="0">
              <a:solidFill>
                <a:schemeClr val="dk1"/>
              </a:solidFill>
              <a:effectLst/>
              <a:latin typeface="+mn-lt"/>
              <a:ea typeface="+mn-ea"/>
              <a:cs typeface="+mn-cs"/>
            </a:rPr>
            <a:t>Changes in reporting requirements also mean the latest data currently available is for the June quarter 2022.</a:t>
          </a:r>
          <a:endParaRPr lang="en-AU">
            <a:effectLst/>
          </a:endParaRPr>
        </a:p>
        <a:p>
          <a:pPr eaLnBrk="1" fontAlgn="auto" latinLnBrk="0" hangingPunct="1"/>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Data includes those mining and mineral exploration operations regulated under the Work Health and Safety Act 2021 and previously the Mines Safety and Inspection Act 1995. </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It</a:t>
          </a:r>
          <a:r>
            <a:rPr lang="en-AU" sz="1100" baseline="0">
              <a:solidFill>
                <a:schemeClr val="dk1"/>
              </a:solidFill>
              <a:effectLst/>
              <a:latin typeface="+mn-lt"/>
              <a:ea typeface="+mn-ea"/>
              <a:cs typeface="+mn-cs"/>
            </a:rPr>
            <a:t> is based on </a:t>
          </a:r>
          <a:r>
            <a:rPr lang="en-AU" sz="1100">
              <a:solidFill>
                <a:schemeClr val="dk1"/>
              </a:solidFill>
              <a:effectLst/>
              <a:latin typeface="+mn-lt"/>
              <a:ea typeface="+mn-ea"/>
              <a:cs typeface="+mn-cs"/>
            </a:rPr>
            <a:t>data from accident reports which are required to be submitted monthly (pre-March 2022) and quarterly (post-March 2022) under this legislation. The reporting identifies the number of hours</a:t>
          </a:r>
          <a:r>
            <a:rPr lang="en-AU" sz="1100" baseline="0">
              <a:solidFill>
                <a:schemeClr val="dk1"/>
              </a:solidFill>
              <a:effectLst/>
              <a:latin typeface="+mn-lt"/>
              <a:ea typeface="+mn-ea"/>
              <a:cs typeface="+mn-cs"/>
            </a:rPr>
            <a:t> worked</a:t>
          </a:r>
          <a:r>
            <a:rPr lang="en-AU" sz="1100">
              <a:solidFill>
                <a:schemeClr val="dk1"/>
              </a:solidFill>
              <a:effectLst/>
              <a:latin typeface="+mn-lt"/>
              <a:ea typeface="+mn-ea"/>
              <a:cs typeface="+mn-cs"/>
            </a:rPr>
            <a:t> 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endParaRPr lang="en-AU">
            <a:effectLst/>
          </a:endParaRPr>
        </a:p>
        <a:p>
          <a:pPr eaLnBrk="1" fontAlgn="auto" latinLnBrk="0" hangingPunct="1"/>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to variations associated with rounding averaging employee numbers throughout the year, and the data collection methodology generally.</a:t>
          </a:r>
          <a:endParaRPr lang="en-AU">
            <a:effectLst/>
          </a:endParaRPr>
        </a:p>
        <a:p>
          <a:pPr eaLnBrk="1" fontAlgn="auto" latinLnBrk="0" hangingPunct="1"/>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Data</a:t>
          </a:r>
          <a:r>
            <a:rPr lang="en-AU" sz="1100" baseline="0">
              <a:solidFill>
                <a:schemeClr val="dk1"/>
              </a:solidFill>
              <a:effectLst/>
              <a:latin typeface="+mn-lt"/>
              <a:ea typeface="+mn-ea"/>
              <a:cs typeface="+mn-cs"/>
            </a:rPr>
            <a:t> excludes exploration and railways employment.</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xdr:col>
      <xdr:colOff>862418</xdr:colOff>
      <xdr:row>3</xdr:row>
      <xdr:rowOff>178373</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2176" cy="74987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95250</xdr:colOff>
      <xdr:row>121</xdr:row>
      <xdr:rowOff>114300</xdr:rowOff>
    </xdr:from>
    <xdr:to>
      <xdr:col>2</xdr:col>
      <xdr:colOff>962025</xdr:colOff>
      <xdr:row>148</xdr:row>
      <xdr:rowOff>66675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95250" y="23574375"/>
          <a:ext cx="4429125" cy="5095875"/>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FTE is the average full-time equivalents. It is based on the numbers of hours worked with an FTE considered to be 2,000</a:t>
          </a:r>
          <a:r>
            <a:rPr lang="en-AU" sz="1100" baseline="0">
              <a:solidFill>
                <a:schemeClr val="dk1"/>
              </a:solidFill>
              <a:effectLst/>
              <a:latin typeface="+mn-lt"/>
              <a:ea typeface="+mn-ea"/>
              <a:cs typeface="+mn-cs"/>
            </a:rPr>
            <a:t> hours worked in a year, 500 hours worked in a quarter, and 166.7 hours worked in a month.</a:t>
          </a:r>
        </a:p>
        <a:p>
          <a:endParaRPr lang="en-AU">
            <a:effectLst/>
          </a:endParaRPr>
        </a:p>
        <a:p>
          <a:r>
            <a:rPr lang="en-AU" sz="1100">
              <a:solidFill>
                <a:schemeClr val="dk1"/>
              </a:solidFill>
              <a:effectLst/>
              <a:latin typeface="+mn-lt"/>
              <a:ea typeface="+mn-ea"/>
              <a:cs typeface="+mn-cs"/>
            </a:rPr>
            <a:t>The Number of Individuals data previously reported have been removed due to reliability</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and reporting issues. </a:t>
          </a:r>
          <a:r>
            <a:rPr lang="en-AU" sz="1100" baseline="0">
              <a:solidFill>
                <a:schemeClr val="dk1"/>
              </a:solidFill>
              <a:effectLst/>
              <a:latin typeface="+mn-lt"/>
              <a:ea typeface="+mn-ea"/>
              <a:cs typeface="+mn-cs"/>
            </a:rPr>
            <a:t>It will not be published until these matters are resolved.</a:t>
          </a:r>
        </a:p>
        <a:p>
          <a:endParaRPr lang="en-AU">
            <a:effectLst/>
          </a:endParaRPr>
        </a:p>
        <a:p>
          <a:r>
            <a:rPr lang="en-AU" sz="1100" baseline="0">
              <a:solidFill>
                <a:schemeClr val="dk1"/>
              </a:solidFill>
              <a:effectLst/>
              <a:latin typeface="+mn-lt"/>
              <a:ea typeface="+mn-ea"/>
              <a:cs typeface="+mn-cs"/>
            </a:rPr>
            <a:t>Changes in reporting requirements also mean the latest data currently available is for the June quarter 2022.</a:t>
          </a:r>
        </a:p>
        <a:p>
          <a:endParaRPr lang="en-AU">
            <a:effectLst/>
          </a:endParaRPr>
        </a:p>
        <a:p>
          <a:pPr eaLnBrk="1" fontAlgn="auto" latinLnBrk="0" hangingPunct="1"/>
          <a:r>
            <a:rPr lang="en-AU" sz="1100">
              <a:solidFill>
                <a:schemeClr val="dk1"/>
              </a:solidFill>
              <a:effectLst/>
              <a:latin typeface="+mn-lt"/>
              <a:ea typeface="+mn-ea"/>
              <a:cs typeface="+mn-cs"/>
            </a:rPr>
            <a:t>Data includes those mining and mineral exploration operations regulated under the Work Health and Safety Act 2021 and previously the Mines Safety and Inspection Act 1995. </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It</a:t>
          </a:r>
          <a:r>
            <a:rPr lang="en-AU" sz="1100" baseline="0">
              <a:solidFill>
                <a:schemeClr val="dk1"/>
              </a:solidFill>
              <a:effectLst/>
              <a:latin typeface="+mn-lt"/>
              <a:ea typeface="+mn-ea"/>
              <a:cs typeface="+mn-cs"/>
            </a:rPr>
            <a:t> is based on </a:t>
          </a:r>
          <a:r>
            <a:rPr lang="en-AU" sz="1100">
              <a:solidFill>
                <a:schemeClr val="dk1"/>
              </a:solidFill>
              <a:effectLst/>
              <a:latin typeface="+mn-lt"/>
              <a:ea typeface="+mn-ea"/>
              <a:cs typeface="+mn-cs"/>
            </a:rPr>
            <a:t>data from accident reports which are required to be submitted monthly (pre-March 2022) and quarterly (post-March 2022) under this legislation. The reporting identifies the number of hours</a:t>
          </a:r>
          <a:r>
            <a:rPr lang="en-AU" sz="1100" baseline="0">
              <a:solidFill>
                <a:schemeClr val="dk1"/>
              </a:solidFill>
              <a:effectLst/>
              <a:latin typeface="+mn-lt"/>
              <a:ea typeface="+mn-ea"/>
              <a:cs typeface="+mn-cs"/>
            </a:rPr>
            <a:t> worked</a:t>
          </a:r>
          <a:r>
            <a:rPr lang="en-AU" sz="1100">
              <a:solidFill>
                <a:schemeClr val="dk1"/>
              </a:solidFill>
              <a:effectLst/>
              <a:latin typeface="+mn-lt"/>
              <a:ea typeface="+mn-ea"/>
              <a:cs typeface="+mn-cs"/>
            </a:rPr>
            <a:t> on operating sites, and, from March 2008, exploration personnel working on greenfield sites. It includes sites under State Agreement Acts.</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It does not include personnel in administrative locations located outside operating sites.</a:t>
          </a:r>
          <a:endParaRPr lang="en-AU">
            <a:effectLst/>
          </a:endParaRPr>
        </a:p>
        <a:p>
          <a:pPr eaLnBrk="1" fontAlgn="auto" latinLnBrk="0" hangingPunct="1"/>
          <a:endParaRPr lang="en-AU" sz="1100">
            <a:solidFill>
              <a:schemeClr val="dk1"/>
            </a:solidFill>
            <a:effectLst/>
            <a:latin typeface="+mn-lt"/>
            <a:ea typeface="+mn-ea"/>
            <a:cs typeface="+mn-cs"/>
          </a:endParaRPr>
        </a:p>
        <a:p>
          <a:pPr eaLnBrk="1" fontAlgn="auto" latinLnBrk="0" hangingPunct="1"/>
          <a:r>
            <a:rPr lang="en-AU" sz="1100">
              <a:solidFill>
                <a:schemeClr val="dk1"/>
              </a:solidFill>
              <a:effectLst/>
              <a:latin typeface="+mn-lt"/>
              <a:ea typeface="+mn-ea"/>
              <a:cs typeface="+mn-cs"/>
            </a:rPr>
            <a:t>Slight discrepancies are expected between annual employment figures on overall commodity and a Region or Local Government Area basis. This is due to variations associated with rounding averaging employee numbers throughout the year, and the data collection methodology generally.</a:t>
          </a:r>
        </a:p>
        <a:p>
          <a:pPr eaLnBrk="1" fontAlgn="auto" latinLnBrk="0" hangingPunct="1"/>
          <a:endParaRPr lang="en-AU">
            <a:effectLst/>
          </a:endParaRPr>
        </a:p>
        <a:p>
          <a:pPr eaLnBrk="1" fontAlgn="auto" latinLnBrk="0" hangingPunct="1"/>
          <a:r>
            <a:rPr lang="en-AU" sz="1100">
              <a:solidFill>
                <a:schemeClr val="dk1"/>
              </a:solidFill>
              <a:effectLst/>
              <a:latin typeface="+mn-lt"/>
              <a:ea typeface="+mn-ea"/>
              <a:cs typeface="+mn-cs"/>
            </a:rPr>
            <a:t>Data</a:t>
          </a:r>
          <a:r>
            <a:rPr lang="en-AU" sz="1100" baseline="0">
              <a:solidFill>
                <a:schemeClr val="dk1"/>
              </a:solidFill>
              <a:effectLst/>
              <a:latin typeface="+mn-lt"/>
              <a:ea typeface="+mn-ea"/>
              <a:cs typeface="+mn-cs"/>
            </a:rPr>
            <a:t> excludes exploration and railways employment.</a:t>
          </a:r>
          <a:endParaRPr lang="en-AU">
            <a:effectLst/>
          </a:endParaRPr>
        </a:p>
        <a:p>
          <a:pPr eaLnBrk="1" fontAlgn="auto" latinLnBrk="0" hangingPunct="1"/>
          <a:endParaRPr lang="en-AU" sz="1100" baseline="0">
            <a:solidFill>
              <a:schemeClr val="dk1"/>
            </a:solidFill>
            <a:effectLst/>
            <a:latin typeface="+mn-lt"/>
            <a:ea typeface="+mn-ea"/>
            <a:cs typeface="+mn-cs"/>
          </a:endParaRPr>
        </a:p>
      </xdr:txBody>
    </xdr:sp>
    <xdr:clientData/>
  </xdr:twoCellAnchor>
  <xdr:twoCellAnchor editAs="oneCell">
    <xdr:from>
      <xdr:col>0</xdr:col>
      <xdr:colOff>0</xdr:colOff>
      <xdr:row>0</xdr:row>
      <xdr:rowOff>0</xdr:rowOff>
    </xdr:from>
    <xdr:to>
      <xdr:col>2</xdr:col>
      <xdr:colOff>869826</xdr:colOff>
      <xdr:row>3</xdr:row>
      <xdr:rowOff>178373</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2176" cy="7498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43</xdr:col>
      <xdr:colOff>619125</xdr:colOff>
      <xdr:row>4</xdr:row>
      <xdr:rowOff>152401</xdr:rowOff>
    </xdr:from>
    <xdr:to>
      <xdr:col>57</xdr:col>
      <xdr:colOff>342153</xdr:colOff>
      <xdr:row>32</xdr:row>
      <xdr:rowOff>82550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31</xdr:col>
      <xdr:colOff>724520</xdr:colOff>
      <xdr:row>3</xdr:row>
      <xdr:rowOff>154622</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36</xdr:col>
      <xdr:colOff>104775</xdr:colOff>
      <xdr:row>15</xdr:row>
      <xdr:rowOff>1</xdr:rowOff>
    </xdr:from>
    <xdr:to>
      <xdr:col>41</xdr:col>
      <xdr:colOff>0</xdr:colOff>
      <xdr:row>18</xdr:row>
      <xdr:rowOff>95250</xdr:rowOff>
    </xdr:to>
    <xdr:sp macro="" textlink="">
      <xdr:nvSpPr>
        <xdr:cNvPr id="5" name="TextBox 4">
          <a:extLst>
            <a:ext uri="{FF2B5EF4-FFF2-40B4-BE49-F238E27FC236}">
              <a16:creationId xmlns:a16="http://schemas.microsoft.com/office/drawing/2014/main" id="{00000000-0008-0000-0600-000004000000}"/>
            </a:ext>
          </a:extLst>
        </xdr:cNvPr>
        <xdr:cNvSpPr txBox="1"/>
      </xdr:nvSpPr>
      <xdr:spPr>
        <a:xfrm>
          <a:off x="8058150" y="2933701"/>
          <a:ext cx="4133850" cy="666749"/>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Mining tenements in force represent </a:t>
          </a:r>
          <a:r>
            <a:rPr lang="en-AU" sz="1100" baseline="0">
              <a:solidFill>
                <a:schemeClr val="dk1"/>
              </a:solidFill>
              <a:effectLst/>
              <a:latin typeface="+mn-lt"/>
              <a:ea typeface="+mn-ea"/>
              <a:cs typeface="+mn-cs"/>
            </a:rPr>
            <a:t>live tenements only. Tenements granted post a given year and invalid and dead tenements are not included in the totals.</a:t>
          </a:r>
          <a:endParaRPr lang="en-AU"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dimension ref="A6:E18"/>
  <sheetViews>
    <sheetView showGridLines="0" tabSelected="1" zoomScaleNormal="100" workbookViewId="0">
      <selection activeCell="A2" sqref="A2"/>
    </sheetView>
  </sheetViews>
  <sheetFormatPr defaultColWidth="8.85546875" defaultRowHeight="15"/>
  <cols>
    <col min="1" max="1" width="26" style="40" bestFit="1" customWidth="1"/>
    <col min="2" max="2" width="1.42578125" style="40" bestFit="1" customWidth="1"/>
    <col min="3" max="3" width="85.42578125" style="40" customWidth="1"/>
    <col min="4" max="4" width="103.85546875" style="40" bestFit="1" customWidth="1"/>
    <col min="5" max="16384" width="8.85546875" style="40"/>
  </cols>
  <sheetData>
    <row r="6" spans="1:5">
      <c r="A6" s="31" t="s">
        <v>262</v>
      </c>
      <c r="B6" s="31" t="s">
        <v>92</v>
      </c>
      <c r="C6" s="540" t="s">
        <v>224</v>
      </c>
      <c r="D6" s="31" t="s">
        <v>267</v>
      </c>
    </row>
    <row r="7" spans="1:5">
      <c r="A7" s="31"/>
      <c r="B7" s="31" t="s">
        <v>92</v>
      </c>
      <c r="C7" s="540" t="s">
        <v>223</v>
      </c>
      <c r="D7" s="31" t="s">
        <v>268</v>
      </c>
    </row>
    <row r="8" spans="1:5">
      <c r="A8" s="31"/>
      <c r="B8" s="31" t="s">
        <v>92</v>
      </c>
      <c r="C8" s="540" t="s">
        <v>263</v>
      </c>
      <c r="D8" s="31" t="s">
        <v>264</v>
      </c>
    </row>
    <row r="9" spans="1:5">
      <c r="A9" s="31"/>
      <c r="B9" s="31" t="s">
        <v>92</v>
      </c>
      <c r="C9" s="540" t="s">
        <v>266</v>
      </c>
      <c r="D9" s="31" t="s">
        <v>320</v>
      </c>
    </row>
    <row r="10" spans="1:5">
      <c r="A10" s="31"/>
      <c r="B10" s="31" t="s">
        <v>92</v>
      </c>
      <c r="C10" s="541" t="s">
        <v>225</v>
      </c>
      <c r="D10" s="49" t="s">
        <v>269</v>
      </c>
      <c r="E10" s="31"/>
    </row>
    <row r="11" spans="1:5">
      <c r="A11" s="31"/>
      <c r="B11" s="31" t="s">
        <v>92</v>
      </c>
      <c r="C11" s="541" t="s">
        <v>226</v>
      </c>
      <c r="D11" s="49" t="s">
        <v>270</v>
      </c>
      <c r="E11" s="31"/>
    </row>
    <row r="12" spans="1:5">
      <c r="A12" s="31" t="s">
        <v>37</v>
      </c>
      <c r="B12" s="31" t="s">
        <v>92</v>
      </c>
      <c r="C12" s="540" t="s">
        <v>190</v>
      </c>
      <c r="D12" s="31" t="s">
        <v>271</v>
      </c>
      <c r="E12" s="31"/>
    </row>
    <row r="13" spans="1:5">
      <c r="A13" s="31"/>
      <c r="B13" s="31" t="s">
        <v>92</v>
      </c>
      <c r="C13" s="540" t="s">
        <v>189</v>
      </c>
      <c r="D13" s="31" t="s">
        <v>272</v>
      </c>
      <c r="E13" s="31"/>
    </row>
    <row r="14" spans="1:5">
      <c r="A14" s="31"/>
      <c r="B14" s="31" t="s">
        <v>92</v>
      </c>
      <c r="C14" s="540" t="s">
        <v>38</v>
      </c>
      <c r="D14" s="31" t="s">
        <v>292</v>
      </c>
      <c r="E14" s="31"/>
    </row>
    <row r="15" spans="1:5">
      <c r="A15" s="31" t="s">
        <v>385</v>
      </c>
      <c r="B15" s="31" t="s">
        <v>92</v>
      </c>
      <c r="C15" s="142" t="s">
        <v>197</v>
      </c>
      <c r="D15" s="31"/>
    </row>
    <row r="16" spans="1:5">
      <c r="A16" s="31"/>
      <c r="B16" s="31"/>
      <c r="C16" s="31"/>
      <c r="D16" s="31"/>
    </row>
    <row r="18" spans="3:3">
      <c r="C18" s="189"/>
    </row>
  </sheetData>
  <phoneticPr fontId="75" type="noConversion"/>
  <hyperlinks>
    <hyperlink ref="C7" location="'Value by Region by Commodity'!A1" display="Value by Region by Commodity"/>
    <hyperlink ref="C6" location="'Value by Region by LGA'!A1" display="Value by Region by LGA"/>
    <hyperlink ref="C12" location="'Mining Tenements in Force'!A1" display="Mining Tenements in Force"/>
    <hyperlink ref="C13" location="'Petroleum Titles in Force'!A1" display="Petroleum Titles in Force"/>
    <hyperlink ref="C14" location="'Mining Tenement Activity'!A1" display="Mining Tenement Activity"/>
    <hyperlink ref="C10" location="'Min. Emp. by Region by LGA CY'!A1" display="Mining Employment Calendar Year  By Region By Local Government Area"/>
    <hyperlink ref="C11" location="'Min. Emp. by Region by LGA FY'!A1" display="Mining Employment Financial Year  By Region By Local Government Area"/>
    <hyperlink ref="C8" location="'Gold Prod. By Mineral Field'!A1" display="Gold Production By Mineral Field"/>
    <hyperlink ref="C9" location="'Royalties by Region'!A1" display="Royalties By Region"/>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428625</xdr:colOff>
                <xdr:row>4</xdr:row>
                <xdr:rowOff>180975</xdr:rowOff>
              </from>
              <to>
                <xdr:col>12</xdr:col>
                <xdr:colOff>400050</xdr:colOff>
                <xdr:row>20</xdr:row>
                <xdr:rowOff>152400</xdr:rowOff>
              </to>
            </anchor>
          </objectPr>
        </oleObject>
      </mc:Choice>
      <mc:Fallback>
        <oleObject progId="Word.Document.12" shapeId="1025" r:id="rId4"/>
      </mc:Fallback>
    </mc:AlternateContent>
  </oleObjects>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V56"/>
  <sheetViews>
    <sheetView showGridLines="0" zoomScaleNormal="100" workbookViewId="0"/>
  </sheetViews>
  <sheetFormatPr defaultColWidth="8.85546875" defaultRowHeight="15"/>
  <cols>
    <col min="1" max="1" width="23.42578125" customWidth="1"/>
    <col min="2" max="2" width="14.85546875" bestFit="1" customWidth="1"/>
    <col min="3" max="3" width="10.42578125" bestFit="1" customWidth="1"/>
    <col min="4" max="4" width="11.85546875" customWidth="1"/>
    <col min="5" max="5" width="11.42578125" customWidth="1"/>
    <col min="6" max="6" width="9.140625" customWidth="1"/>
  </cols>
  <sheetData>
    <row r="1" spans="1:22">
      <c r="G1" s="69"/>
      <c r="H1" s="69"/>
      <c r="I1" s="69"/>
      <c r="J1" s="69"/>
      <c r="K1" s="69"/>
      <c r="L1" s="69"/>
      <c r="M1" s="69"/>
      <c r="N1" s="69"/>
      <c r="O1" s="69"/>
      <c r="P1" s="69"/>
    </row>
    <row r="2" spans="1:22">
      <c r="G2" s="69"/>
      <c r="H2" s="69"/>
      <c r="I2" s="69"/>
      <c r="J2" s="69"/>
      <c r="K2" s="69"/>
      <c r="L2" s="69"/>
      <c r="M2" s="69"/>
      <c r="N2" s="69"/>
      <c r="O2" s="69"/>
      <c r="P2" s="69"/>
    </row>
    <row r="3" spans="1:22">
      <c r="G3" s="69"/>
      <c r="H3" s="69"/>
      <c r="I3" s="69"/>
      <c r="J3" s="69"/>
      <c r="K3" s="69"/>
      <c r="L3" s="69"/>
      <c r="M3" s="69"/>
      <c r="N3" s="69"/>
      <c r="O3" s="69"/>
      <c r="P3" s="69"/>
    </row>
    <row r="4" spans="1:22">
      <c r="G4" s="69"/>
      <c r="H4" s="69"/>
      <c r="I4" s="69"/>
      <c r="J4" s="69"/>
      <c r="K4" s="69"/>
      <c r="L4" s="69"/>
      <c r="M4" s="69"/>
      <c r="N4" s="69"/>
      <c r="O4" s="69"/>
      <c r="P4" s="69"/>
    </row>
    <row r="5" spans="1:22" ht="15.75" thickBot="1">
      <c r="G5" s="168"/>
      <c r="H5" s="168"/>
      <c r="I5" s="168"/>
      <c r="J5" s="168"/>
      <c r="K5" s="168"/>
      <c r="L5" s="69"/>
      <c r="M5" s="69"/>
      <c r="N5" s="69"/>
      <c r="O5" s="69"/>
      <c r="P5" s="69"/>
    </row>
    <row r="6" spans="1:22">
      <c r="A6" s="11"/>
      <c r="B6" s="647" t="s">
        <v>332</v>
      </c>
      <c r="C6" s="648"/>
      <c r="D6" s="648"/>
      <c r="E6" s="649"/>
      <c r="G6" s="168"/>
      <c r="H6" s="168"/>
      <c r="I6" s="168"/>
      <c r="J6" s="168"/>
      <c r="K6" s="168"/>
      <c r="L6" s="69"/>
      <c r="M6" s="69"/>
      <c r="N6" s="69"/>
      <c r="O6" s="69"/>
      <c r="P6" s="69"/>
    </row>
    <row r="7" spans="1:22">
      <c r="A7" s="331" t="s">
        <v>187</v>
      </c>
      <c r="B7" s="332" t="s">
        <v>188</v>
      </c>
      <c r="C7" s="275" t="s">
        <v>106</v>
      </c>
      <c r="D7" s="274" t="s">
        <v>107</v>
      </c>
      <c r="E7" s="277" t="s">
        <v>108</v>
      </c>
      <c r="G7" s="172"/>
      <c r="H7" s="172"/>
      <c r="I7" s="172"/>
      <c r="J7" s="172"/>
      <c r="K7" s="172"/>
      <c r="L7" s="171"/>
      <c r="M7" s="171"/>
      <c r="N7" s="171"/>
      <c r="O7" s="171"/>
      <c r="P7" s="171"/>
      <c r="Q7" s="33"/>
      <c r="S7" s="182"/>
      <c r="T7" s="40"/>
      <c r="U7" s="40"/>
      <c r="V7" s="40"/>
    </row>
    <row r="8" spans="1:22">
      <c r="A8" s="34">
        <v>44197</v>
      </c>
      <c r="B8" s="411">
        <v>269</v>
      </c>
      <c r="C8" s="412">
        <v>108</v>
      </c>
      <c r="D8" s="413">
        <v>178</v>
      </c>
      <c r="E8" s="136">
        <v>-68</v>
      </c>
      <c r="G8" s="168"/>
      <c r="H8" s="168"/>
      <c r="I8" s="168"/>
      <c r="J8" s="168"/>
      <c r="K8" s="168"/>
      <c r="L8" s="69"/>
      <c r="M8" s="69"/>
      <c r="N8" s="69"/>
      <c r="O8" s="69"/>
      <c r="P8" s="69"/>
    </row>
    <row r="9" spans="1:22">
      <c r="A9" s="34">
        <v>44228</v>
      </c>
      <c r="B9" s="414">
        <v>348</v>
      </c>
      <c r="C9" s="415">
        <v>189</v>
      </c>
      <c r="D9" s="416">
        <v>171</v>
      </c>
      <c r="E9" s="137">
        <v>-33</v>
      </c>
      <c r="G9" s="168"/>
      <c r="H9" s="168"/>
      <c r="I9" s="168"/>
      <c r="J9" s="168"/>
      <c r="K9" s="168"/>
      <c r="L9" s="69"/>
      <c r="M9" s="69"/>
      <c r="N9" s="69"/>
      <c r="O9" s="69"/>
      <c r="P9" s="69"/>
    </row>
    <row r="10" spans="1:22">
      <c r="A10" s="34">
        <v>44256</v>
      </c>
      <c r="B10" s="411">
        <v>408</v>
      </c>
      <c r="C10" s="412">
        <v>251</v>
      </c>
      <c r="D10" s="413">
        <v>235</v>
      </c>
      <c r="E10" s="136">
        <v>-51</v>
      </c>
      <c r="G10" s="168"/>
      <c r="H10" s="168"/>
      <c r="I10" s="168"/>
      <c r="J10" s="168"/>
      <c r="K10" s="168"/>
      <c r="L10" s="69"/>
      <c r="M10" s="69"/>
      <c r="N10" s="69"/>
      <c r="O10" s="69"/>
      <c r="P10" s="69"/>
    </row>
    <row r="11" spans="1:22">
      <c r="A11" s="34">
        <v>44287</v>
      </c>
      <c r="B11" s="414">
        <v>307</v>
      </c>
      <c r="C11" s="415">
        <v>313</v>
      </c>
      <c r="D11" s="416">
        <v>212</v>
      </c>
      <c r="E11" s="137">
        <v>-140</v>
      </c>
      <c r="G11" s="168"/>
      <c r="H11" s="168"/>
      <c r="I11" s="25" t="str">
        <f>"Tenement Activity "&amp;B6</f>
        <v>Tenement Activity Jan 2021 to Dec 2022</v>
      </c>
      <c r="J11" s="168"/>
      <c r="K11" s="168"/>
      <c r="L11" s="69"/>
      <c r="M11" s="69"/>
      <c r="N11" s="69"/>
      <c r="O11" s="69"/>
      <c r="P11" s="69"/>
    </row>
    <row r="12" spans="1:22">
      <c r="A12" s="34">
        <v>44317</v>
      </c>
      <c r="B12" s="411">
        <v>401</v>
      </c>
      <c r="C12" s="412">
        <v>285</v>
      </c>
      <c r="D12" s="413">
        <v>191</v>
      </c>
      <c r="E12" s="136">
        <v>-153</v>
      </c>
      <c r="F12" s="44"/>
      <c r="G12" s="168"/>
      <c r="H12" s="168"/>
      <c r="I12" s="168"/>
      <c r="J12" s="168"/>
      <c r="K12" s="168"/>
      <c r="L12" s="69"/>
      <c r="M12" s="69"/>
      <c r="N12" s="69"/>
      <c r="O12" s="69"/>
      <c r="P12" s="69"/>
    </row>
    <row r="13" spans="1:22">
      <c r="A13" s="34">
        <v>44348</v>
      </c>
      <c r="B13" s="414">
        <v>339</v>
      </c>
      <c r="C13" s="415">
        <v>138</v>
      </c>
      <c r="D13" s="416">
        <v>201</v>
      </c>
      <c r="E13" s="137">
        <v>-183</v>
      </c>
      <c r="G13" s="168"/>
      <c r="H13" s="168"/>
      <c r="I13" s="168"/>
      <c r="J13" s="168"/>
      <c r="K13" s="168"/>
      <c r="L13" s="69"/>
      <c r="M13" s="69"/>
      <c r="N13" s="69"/>
      <c r="O13" s="69"/>
      <c r="P13" s="69"/>
    </row>
    <row r="14" spans="1:22">
      <c r="A14" s="34">
        <v>44378</v>
      </c>
      <c r="B14" s="411">
        <v>554</v>
      </c>
      <c r="C14" s="412">
        <v>454</v>
      </c>
      <c r="D14" s="413">
        <v>254</v>
      </c>
      <c r="E14" s="136">
        <v>-26</v>
      </c>
      <c r="G14" s="168"/>
      <c r="H14" s="168"/>
      <c r="I14" s="168"/>
      <c r="J14" s="168"/>
      <c r="K14" s="168"/>
      <c r="L14" s="69"/>
      <c r="M14" s="69"/>
      <c r="N14" s="69"/>
      <c r="O14" s="69"/>
      <c r="P14" s="69"/>
    </row>
    <row r="15" spans="1:22">
      <c r="A15" s="34">
        <v>44409</v>
      </c>
      <c r="B15" s="414">
        <v>396</v>
      </c>
      <c r="C15" s="415">
        <v>236</v>
      </c>
      <c r="D15" s="416">
        <v>180</v>
      </c>
      <c r="E15" s="138">
        <v>21</v>
      </c>
      <c r="G15" s="168"/>
      <c r="H15" s="168"/>
      <c r="I15" s="168"/>
      <c r="J15" s="168"/>
      <c r="K15" s="168"/>
      <c r="L15" s="69"/>
      <c r="M15" s="69"/>
      <c r="N15" s="69"/>
      <c r="O15" s="69"/>
      <c r="P15" s="69"/>
    </row>
    <row r="16" spans="1:22">
      <c r="A16" s="34">
        <v>44440</v>
      </c>
      <c r="B16" s="411">
        <v>377</v>
      </c>
      <c r="C16" s="412">
        <v>165</v>
      </c>
      <c r="D16" s="413">
        <v>146</v>
      </c>
      <c r="E16" s="136">
        <v>-21</v>
      </c>
      <c r="G16" s="69"/>
      <c r="H16" s="69"/>
      <c r="I16" s="69"/>
      <c r="J16" s="69"/>
      <c r="K16" s="69"/>
      <c r="L16" s="69"/>
      <c r="M16" s="69"/>
      <c r="N16" s="69"/>
      <c r="O16" s="69"/>
      <c r="P16" s="69"/>
    </row>
    <row r="17" spans="1:6">
      <c r="A17" s="34">
        <v>44470</v>
      </c>
      <c r="B17" s="414">
        <v>445</v>
      </c>
      <c r="C17" s="415">
        <v>263</v>
      </c>
      <c r="D17" s="416">
        <v>178</v>
      </c>
      <c r="E17" s="138">
        <v>-89</v>
      </c>
    </row>
    <row r="18" spans="1:6">
      <c r="A18" s="34">
        <v>44501</v>
      </c>
      <c r="B18" s="411">
        <v>410</v>
      </c>
      <c r="C18" s="412">
        <v>288</v>
      </c>
      <c r="D18" s="413">
        <v>218</v>
      </c>
      <c r="E18" s="136">
        <v>-14</v>
      </c>
    </row>
    <row r="19" spans="1:6">
      <c r="A19" s="34">
        <v>44531</v>
      </c>
      <c r="B19" s="414">
        <v>333</v>
      </c>
      <c r="C19" s="415">
        <v>157</v>
      </c>
      <c r="D19" s="416">
        <v>248</v>
      </c>
      <c r="E19" s="137">
        <v>-16</v>
      </c>
    </row>
    <row r="20" spans="1:6">
      <c r="A20" s="34">
        <v>44562</v>
      </c>
      <c r="B20" s="411">
        <v>337</v>
      </c>
      <c r="C20" s="412">
        <v>194</v>
      </c>
      <c r="D20" s="413">
        <v>171</v>
      </c>
      <c r="E20" s="136">
        <v>-70</v>
      </c>
      <c r="F20" s="44"/>
    </row>
    <row r="21" spans="1:6">
      <c r="A21" s="34">
        <v>44593</v>
      </c>
      <c r="B21" s="414">
        <v>370</v>
      </c>
      <c r="C21" s="415">
        <v>228</v>
      </c>
      <c r="D21" s="416">
        <v>173</v>
      </c>
      <c r="E21" s="137">
        <v>18</v>
      </c>
    </row>
    <row r="22" spans="1:6">
      <c r="A22" s="34">
        <v>44621</v>
      </c>
      <c r="B22" s="411">
        <v>354</v>
      </c>
      <c r="C22" s="412">
        <v>223</v>
      </c>
      <c r="D22" s="413">
        <v>236</v>
      </c>
      <c r="E22" s="136">
        <v>16</v>
      </c>
    </row>
    <row r="23" spans="1:6">
      <c r="A23" s="34">
        <v>44652</v>
      </c>
      <c r="B23" s="414">
        <v>275</v>
      </c>
      <c r="C23" s="415">
        <v>211</v>
      </c>
      <c r="D23" s="416">
        <v>202</v>
      </c>
      <c r="E23" s="137">
        <v>102</v>
      </c>
    </row>
    <row r="24" spans="1:6">
      <c r="A24" s="34">
        <v>44682</v>
      </c>
      <c r="B24" s="411">
        <v>370</v>
      </c>
      <c r="C24" s="412">
        <v>158</v>
      </c>
      <c r="D24" s="413">
        <v>250</v>
      </c>
      <c r="E24" s="136">
        <v>99</v>
      </c>
    </row>
    <row r="25" spans="1:6">
      <c r="A25" s="34">
        <v>44713</v>
      </c>
      <c r="B25" s="414">
        <v>288</v>
      </c>
      <c r="C25" s="415">
        <v>37</v>
      </c>
      <c r="D25" s="416">
        <v>245</v>
      </c>
      <c r="E25" s="138">
        <f>C25-D25</f>
        <v>-208</v>
      </c>
    </row>
    <row r="26" spans="1:6">
      <c r="A26" s="34">
        <v>44743</v>
      </c>
      <c r="B26" s="411">
        <v>299</v>
      </c>
      <c r="C26" s="412">
        <v>407</v>
      </c>
      <c r="D26" s="413">
        <v>235</v>
      </c>
      <c r="E26" s="136">
        <f t="shared" ref="E26:E31" si="0">C26-D26</f>
        <v>172</v>
      </c>
    </row>
    <row r="27" spans="1:6">
      <c r="A27" s="34">
        <v>44774</v>
      </c>
      <c r="B27" s="414">
        <v>793</v>
      </c>
      <c r="C27" s="415">
        <v>206</v>
      </c>
      <c r="D27" s="416">
        <v>356</v>
      </c>
      <c r="E27" s="137">
        <f t="shared" si="0"/>
        <v>-150</v>
      </c>
    </row>
    <row r="28" spans="1:6">
      <c r="A28" s="34">
        <v>44805</v>
      </c>
      <c r="B28" s="411">
        <v>376</v>
      </c>
      <c r="C28" s="412">
        <v>228</v>
      </c>
      <c r="D28" s="413">
        <v>282</v>
      </c>
      <c r="E28" s="136">
        <f t="shared" si="0"/>
        <v>-54</v>
      </c>
    </row>
    <row r="29" spans="1:6">
      <c r="A29" s="34">
        <v>44835</v>
      </c>
      <c r="B29" s="414">
        <v>422</v>
      </c>
      <c r="C29" s="415">
        <v>198</v>
      </c>
      <c r="D29" s="416">
        <v>336</v>
      </c>
      <c r="E29" s="137">
        <f t="shared" si="0"/>
        <v>-138</v>
      </c>
    </row>
    <row r="30" spans="1:6">
      <c r="A30" s="34">
        <v>44866</v>
      </c>
      <c r="B30" s="411">
        <v>499</v>
      </c>
      <c r="C30" s="412">
        <v>240</v>
      </c>
      <c r="D30" s="413">
        <v>333</v>
      </c>
      <c r="E30" s="136">
        <f t="shared" si="0"/>
        <v>-93</v>
      </c>
    </row>
    <row r="31" spans="1:6">
      <c r="A31" s="34">
        <v>44896</v>
      </c>
      <c r="B31" s="414">
        <v>260</v>
      </c>
      <c r="C31" s="415">
        <v>148</v>
      </c>
      <c r="D31" s="416">
        <v>231</v>
      </c>
      <c r="E31" s="138">
        <f t="shared" si="0"/>
        <v>-83</v>
      </c>
    </row>
    <row r="32" spans="1:6" ht="15.75" thickBot="1">
      <c r="A32" s="330" t="s">
        <v>46</v>
      </c>
      <c r="B32" s="333">
        <f>SUM(B8:B31)</f>
        <v>9230</v>
      </c>
      <c r="C32" s="334">
        <f>SUM(C8:C31)</f>
        <v>5325</v>
      </c>
      <c r="D32" s="334">
        <f>SUM(D8:D31)</f>
        <v>5462</v>
      </c>
      <c r="E32" s="335">
        <f>SUM(E8:E31)</f>
        <v>-1162</v>
      </c>
    </row>
    <row r="35" spans="1:5">
      <c r="D35" s="44"/>
    </row>
    <row r="38" spans="1:5">
      <c r="A38" s="239"/>
      <c r="B38" s="237"/>
      <c r="C38" s="237"/>
      <c r="D38" s="237"/>
      <c r="E38" s="238"/>
    </row>
    <row r="39" spans="1:5">
      <c r="A39" s="239"/>
      <c r="B39" s="237"/>
      <c r="C39" s="237"/>
      <c r="D39" s="237"/>
      <c r="E39" s="238"/>
    </row>
    <row r="40" spans="1:5">
      <c r="A40" s="239"/>
      <c r="B40" s="237"/>
      <c r="C40" s="237"/>
      <c r="D40" s="237"/>
      <c r="E40" s="238"/>
    </row>
    <row r="41" spans="1:5">
      <c r="A41" s="239"/>
      <c r="B41" s="237"/>
      <c r="C41" s="237"/>
      <c r="D41" s="237"/>
      <c r="E41" s="238"/>
    </row>
    <row r="42" spans="1:5">
      <c r="A42" s="239"/>
      <c r="B42" s="237"/>
      <c r="C42" s="237"/>
      <c r="D42" s="237"/>
      <c r="E42" s="238"/>
    </row>
    <row r="43" spans="1:5">
      <c r="A43" s="239"/>
      <c r="B43" s="237"/>
      <c r="C43" s="237"/>
      <c r="D43" s="237"/>
      <c r="E43" s="238"/>
    </row>
    <row r="44" spans="1:5">
      <c r="A44" s="239"/>
      <c r="B44" s="237"/>
      <c r="C44" s="237"/>
      <c r="D44" s="237"/>
      <c r="E44" s="238"/>
    </row>
    <row r="45" spans="1:5">
      <c r="A45" s="239"/>
      <c r="B45" s="237"/>
      <c r="C45" s="237"/>
      <c r="D45" s="237"/>
      <c r="E45" s="238"/>
    </row>
    <row r="46" spans="1:5">
      <c r="A46" s="239"/>
      <c r="B46" s="237"/>
      <c r="C46" s="237"/>
      <c r="D46" s="237"/>
      <c r="E46" s="238"/>
    </row>
    <row r="47" spans="1:5">
      <c r="A47" s="239"/>
      <c r="B47" s="237"/>
      <c r="C47" s="237"/>
      <c r="D47" s="237"/>
      <c r="E47" s="238"/>
    </row>
    <row r="48" spans="1:5">
      <c r="A48" s="239"/>
      <c r="B48" s="237"/>
      <c r="C48" s="237"/>
      <c r="D48" s="237"/>
      <c r="E48" s="238"/>
    </row>
    <row r="49" spans="1:5">
      <c r="A49" s="239"/>
      <c r="B49" s="237"/>
      <c r="C49" s="237"/>
      <c r="D49" s="237"/>
      <c r="E49" s="238"/>
    </row>
    <row r="50" spans="1:5">
      <c r="A50" s="239"/>
      <c r="B50" s="237"/>
      <c r="C50" s="237"/>
      <c r="D50" s="237"/>
      <c r="E50" s="238"/>
    </row>
    <row r="51" spans="1:5">
      <c r="A51" s="239"/>
      <c r="B51" s="237"/>
      <c r="C51" s="237"/>
      <c r="D51" s="237"/>
      <c r="E51" s="238"/>
    </row>
    <row r="52" spans="1:5">
      <c r="A52" s="239"/>
      <c r="B52" s="237"/>
      <c r="C52" s="237"/>
      <c r="D52" s="237"/>
      <c r="E52" s="238"/>
    </row>
    <row r="53" spans="1:5">
      <c r="A53" s="239"/>
      <c r="B53" s="237"/>
      <c r="C53" s="237"/>
      <c r="D53" s="237"/>
      <c r="E53" s="238"/>
    </row>
    <row r="54" spans="1:5">
      <c r="A54" s="239"/>
      <c r="B54" s="237"/>
      <c r="C54" s="237"/>
      <c r="D54" s="237"/>
      <c r="E54" s="238"/>
    </row>
    <row r="55" spans="1:5">
      <c r="A55" s="239"/>
      <c r="B55" s="237"/>
      <c r="C55" s="237"/>
      <c r="D55" s="237"/>
      <c r="E55" s="238"/>
    </row>
    <row r="56" spans="1:5">
      <c r="A56" s="166"/>
      <c r="B56" s="166"/>
      <c r="C56" s="166"/>
      <c r="D56" s="166"/>
      <c r="E56" s="166"/>
    </row>
  </sheetData>
  <mergeCells count="1">
    <mergeCell ref="B6:E6"/>
  </mergeCells>
  <phoneticPr fontId="75"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5:G90"/>
  <sheetViews>
    <sheetView showGridLines="0" zoomScaleNormal="100" workbookViewId="0"/>
  </sheetViews>
  <sheetFormatPr defaultColWidth="8.85546875" defaultRowHeight="15"/>
  <cols>
    <col min="1" max="1" width="31.7109375" bestFit="1" customWidth="1"/>
    <col min="2" max="2" width="18.140625" style="50" bestFit="1" customWidth="1"/>
    <col min="3" max="3" width="1.42578125" customWidth="1"/>
    <col min="4" max="4" width="35.5703125" bestFit="1" customWidth="1"/>
    <col min="5" max="5" width="21.28515625" style="50" bestFit="1" customWidth="1"/>
    <col min="9" max="9" width="13.85546875" bestFit="1" customWidth="1"/>
    <col min="11" max="11" width="10.140625" bestFit="1" customWidth="1"/>
  </cols>
  <sheetData>
    <row r="5" spans="1:7" ht="24" customHeight="1" thickBot="1">
      <c r="A5" s="2"/>
      <c r="B5" s="242"/>
      <c r="C5" s="1"/>
      <c r="D5" s="1"/>
      <c r="E5" s="242"/>
    </row>
    <row r="6" spans="1:7" ht="15.75" thickBot="1">
      <c r="A6" s="542" t="s">
        <v>276</v>
      </c>
      <c r="B6" s="543"/>
      <c r="C6" s="543"/>
      <c r="D6" s="543"/>
      <c r="E6" s="544"/>
    </row>
    <row r="7" spans="1:7">
      <c r="A7" s="502" t="s">
        <v>209</v>
      </c>
      <c r="B7" s="503">
        <v>2022</v>
      </c>
      <c r="C7" s="22"/>
      <c r="D7" s="504" t="s">
        <v>210</v>
      </c>
      <c r="E7" s="514">
        <v>2022</v>
      </c>
    </row>
    <row r="8" spans="1:7">
      <c r="A8" s="506" t="s">
        <v>41</v>
      </c>
      <c r="B8" s="507">
        <v>63362738982</v>
      </c>
      <c r="C8" s="22"/>
      <c r="D8" s="511" t="s">
        <v>42</v>
      </c>
      <c r="E8" s="512">
        <v>1128026401</v>
      </c>
    </row>
    <row r="9" spans="1:7">
      <c r="A9" s="506" t="s">
        <v>130</v>
      </c>
      <c r="B9" s="507">
        <v>61289217377.110245</v>
      </c>
      <c r="C9" s="22"/>
      <c r="D9" s="511" t="s">
        <v>314</v>
      </c>
      <c r="E9" s="512">
        <v>782502462.76998806</v>
      </c>
    </row>
    <row r="10" spans="1:7">
      <c r="A10" s="506" t="s">
        <v>93</v>
      </c>
      <c r="B10" s="507">
        <v>4030073750</v>
      </c>
      <c r="C10" s="22"/>
      <c r="D10" s="511" t="s">
        <v>43</v>
      </c>
      <c r="E10" s="512">
        <v>444773681</v>
      </c>
    </row>
    <row r="11" spans="1:7">
      <c r="A11" s="506" t="s">
        <v>134</v>
      </c>
      <c r="B11" s="507">
        <v>863928930.79939997</v>
      </c>
      <c r="C11" s="22"/>
      <c r="D11" s="511" t="s">
        <v>349</v>
      </c>
      <c r="E11" s="512">
        <v>182830752</v>
      </c>
    </row>
    <row r="12" spans="1:7">
      <c r="A12" s="502" t="s">
        <v>362</v>
      </c>
      <c r="B12" s="505">
        <v>129545959039.90965</v>
      </c>
      <c r="C12" s="22"/>
      <c r="D12" s="511" t="s">
        <v>140</v>
      </c>
      <c r="E12" s="512">
        <v>175542884.792</v>
      </c>
    </row>
    <row r="13" spans="1:7">
      <c r="A13" s="56"/>
      <c r="B13" s="42"/>
      <c r="C13" s="22"/>
      <c r="D13" s="511" t="s">
        <v>139</v>
      </c>
      <c r="E13" s="512">
        <v>68444626</v>
      </c>
    </row>
    <row r="14" spans="1:7">
      <c r="A14" s="502" t="s">
        <v>370</v>
      </c>
      <c r="B14" s="505">
        <v>66402395360.925537</v>
      </c>
      <c r="C14" s="22"/>
      <c r="D14" s="511" t="s">
        <v>144</v>
      </c>
      <c r="E14" s="512">
        <v>3119285</v>
      </c>
      <c r="G14" s="46"/>
    </row>
    <row r="15" spans="1:7">
      <c r="A15" s="45"/>
      <c r="B15" s="22"/>
      <c r="C15" s="22"/>
      <c r="D15" s="511" t="s">
        <v>142</v>
      </c>
      <c r="E15" s="512">
        <v>2005022</v>
      </c>
    </row>
    <row r="16" spans="1:7">
      <c r="A16" s="502" t="s">
        <v>204</v>
      </c>
      <c r="B16" s="503">
        <v>2022</v>
      </c>
      <c r="C16" s="22"/>
      <c r="D16" s="511" t="s">
        <v>315</v>
      </c>
      <c r="E16" s="512">
        <v>1335981</v>
      </c>
    </row>
    <row r="17" spans="1:5">
      <c r="A17" s="506" t="s">
        <v>51</v>
      </c>
      <c r="B17" s="507">
        <v>5779927619</v>
      </c>
      <c r="C17" s="22"/>
      <c r="D17" s="511" t="s">
        <v>214</v>
      </c>
      <c r="E17" s="512">
        <v>594735</v>
      </c>
    </row>
    <row r="18" spans="1:5">
      <c r="A18" s="506" t="s">
        <v>47</v>
      </c>
      <c r="B18" s="507">
        <v>4043653337.8705001</v>
      </c>
      <c r="C18" s="22"/>
      <c r="D18" s="504" t="s">
        <v>350</v>
      </c>
      <c r="E18" s="510">
        <v>2789175830.5619879</v>
      </c>
    </row>
    <row r="19" spans="1:5">
      <c r="A19" s="506" t="s">
        <v>49</v>
      </c>
      <c r="B19" s="507">
        <v>4042107502.3839998</v>
      </c>
      <c r="C19" s="22"/>
      <c r="D19" s="22"/>
      <c r="E19" s="43"/>
    </row>
    <row r="20" spans="1:5">
      <c r="A20" s="506" t="s">
        <v>48</v>
      </c>
      <c r="B20" s="507">
        <v>2162594836.8655</v>
      </c>
      <c r="C20" s="22"/>
      <c r="D20" s="504" t="s">
        <v>202</v>
      </c>
      <c r="E20" s="514">
        <v>2022</v>
      </c>
    </row>
    <row r="21" spans="1:5">
      <c r="A21" s="506" t="s">
        <v>40</v>
      </c>
      <c r="B21" s="507">
        <v>1681500537.0783</v>
      </c>
      <c r="C21" s="22"/>
      <c r="D21" s="511" t="s">
        <v>53</v>
      </c>
      <c r="E21" s="512">
        <v>312661311.08749998</v>
      </c>
    </row>
    <row r="22" spans="1:5">
      <c r="A22" s="506" t="s">
        <v>39</v>
      </c>
      <c r="B22" s="507">
        <v>1532077606</v>
      </c>
      <c r="C22" s="22"/>
      <c r="D22" s="511" t="s">
        <v>50</v>
      </c>
      <c r="E22" s="512">
        <v>260138250.8536008</v>
      </c>
    </row>
    <row r="23" spans="1:5">
      <c r="A23" s="506" t="s">
        <v>137</v>
      </c>
      <c r="B23" s="507">
        <v>1150358887</v>
      </c>
      <c r="C23" s="22"/>
      <c r="D23" s="511" t="s">
        <v>54</v>
      </c>
      <c r="E23" s="512">
        <v>8620536.3771000002</v>
      </c>
    </row>
    <row r="24" spans="1:5">
      <c r="A24" s="506" t="s">
        <v>152</v>
      </c>
      <c r="B24" s="507">
        <v>1093875647</v>
      </c>
      <c r="C24" s="22"/>
      <c r="D24" s="511" t="s">
        <v>52</v>
      </c>
      <c r="E24" s="512">
        <v>2535888.1799999997</v>
      </c>
    </row>
    <row r="25" spans="1:5">
      <c r="A25" s="506" t="s">
        <v>138</v>
      </c>
      <c r="B25" s="507">
        <v>2409647.7599999998</v>
      </c>
      <c r="C25" s="22"/>
      <c r="D25" s="504" t="s">
        <v>351</v>
      </c>
      <c r="E25" s="510">
        <v>583955986.49820077</v>
      </c>
    </row>
    <row r="26" spans="1:5">
      <c r="A26" s="502" t="s">
        <v>366</v>
      </c>
      <c r="B26" s="505">
        <v>21488505620.958298</v>
      </c>
      <c r="C26" s="22"/>
      <c r="D26" s="22"/>
      <c r="E26" s="23"/>
    </row>
    <row r="27" spans="1:5">
      <c r="A27" s="45"/>
      <c r="B27" s="22"/>
      <c r="C27" s="22"/>
      <c r="D27" s="504" t="s">
        <v>203</v>
      </c>
      <c r="E27" s="514">
        <v>2022</v>
      </c>
    </row>
    <row r="28" spans="1:5">
      <c r="A28" s="502" t="s">
        <v>207</v>
      </c>
      <c r="B28" s="503">
        <v>2022</v>
      </c>
      <c r="C28" s="22"/>
      <c r="D28" s="511" t="s">
        <v>352</v>
      </c>
      <c r="E28" s="512">
        <v>10317895343.459999</v>
      </c>
    </row>
    <row r="29" spans="1:5">
      <c r="A29" s="506" t="s">
        <v>316</v>
      </c>
      <c r="B29" s="507">
        <v>9451379195</v>
      </c>
      <c r="C29" s="22"/>
      <c r="D29" s="511" t="s">
        <v>99</v>
      </c>
      <c r="E29" s="512">
        <v>313923338</v>
      </c>
    </row>
    <row r="30" spans="1:5">
      <c r="A30" s="502" t="s">
        <v>367</v>
      </c>
      <c r="B30" s="505">
        <v>9451379195</v>
      </c>
      <c r="C30" s="22"/>
      <c r="D30" s="511" t="s">
        <v>353</v>
      </c>
      <c r="E30" s="512">
        <v>92525513</v>
      </c>
    </row>
    <row r="31" spans="1:5">
      <c r="A31" s="45"/>
      <c r="B31" s="22"/>
      <c r="C31" s="22"/>
      <c r="D31" s="511" t="s">
        <v>148</v>
      </c>
      <c r="E31" s="512">
        <v>428064</v>
      </c>
    </row>
    <row r="32" spans="1:5">
      <c r="A32" s="502" t="s">
        <v>208</v>
      </c>
      <c r="B32" s="503">
        <v>2022</v>
      </c>
      <c r="C32" s="22"/>
      <c r="D32" s="511" t="s">
        <v>26</v>
      </c>
      <c r="E32" s="512">
        <v>197716.5</v>
      </c>
    </row>
    <row r="33" spans="1:5">
      <c r="A33" s="506" t="s">
        <v>313</v>
      </c>
      <c r="B33" s="507">
        <v>1396673205.773</v>
      </c>
      <c r="C33" s="22"/>
      <c r="D33" s="504" t="s">
        <v>354</v>
      </c>
      <c r="E33" s="510">
        <v>10724969974.959999</v>
      </c>
    </row>
    <row r="34" spans="1:5">
      <c r="A34" s="506" t="s">
        <v>154</v>
      </c>
      <c r="B34" s="507">
        <v>1081704132.4850001</v>
      </c>
      <c r="C34" s="22"/>
      <c r="D34" s="241"/>
      <c r="E34" s="52"/>
    </row>
    <row r="35" spans="1:5">
      <c r="A35" s="506" t="s">
        <v>348</v>
      </c>
      <c r="B35" s="507">
        <v>794802198</v>
      </c>
      <c r="C35" s="22"/>
      <c r="D35" s="504" t="s">
        <v>205</v>
      </c>
      <c r="E35" s="514">
        <v>2022</v>
      </c>
    </row>
    <row r="36" spans="1:5">
      <c r="A36" s="506" t="s">
        <v>155</v>
      </c>
      <c r="B36" s="507">
        <v>709151715</v>
      </c>
      <c r="C36" s="22"/>
      <c r="D36" s="511" t="s">
        <v>58</v>
      </c>
      <c r="E36" s="515">
        <v>102079417</v>
      </c>
    </row>
    <row r="37" spans="1:5">
      <c r="A37" s="506" t="s">
        <v>153</v>
      </c>
      <c r="B37" s="507">
        <v>430765632</v>
      </c>
      <c r="C37" s="22"/>
      <c r="D37" s="511" t="s">
        <v>161</v>
      </c>
      <c r="E37" s="515">
        <v>39877015.5</v>
      </c>
    </row>
    <row r="38" spans="1:5">
      <c r="A38" s="506" t="s">
        <v>135</v>
      </c>
      <c r="B38" s="507">
        <v>167444421</v>
      </c>
      <c r="C38" s="22"/>
      <c r="D38" s="511" t="s">
        <v>162</v>
      </c>
      <c r="E38" s="515">
        <v>1009064</v>
      </c>
    </row>
    <row r="39" spans="1:5">
      <c r="A39" s="506" t="s">
        <v>7</v>
      </c>
      <c r="B39" s="507">
        <v>125455662</v>
      </c>
      <c r="C39" s="22"/>
      <c r="D39" s="511" t="s">
        <v>163</v>
      </c>
      <c r="E39" s="515">
        <v>1002</v>
      </c>
    </row>
    <row r="40" spans="1:5">
      <c r="A40" s="506" t="s">
        <v>59</v>
      </c>
      <c r="B40" s="507">
        <v>108801873.42485505</v>
      </c>
      <c r="C40" s="22"/>
      <c r="D40" s="504" t="s">
        <v>355</v>
      </c>
      <c r="E40" s="510">
        <v>142966498.5</v>
      </c>
    </row>
    <row r="41" spans="1:5">
      <c r="A41" s="506" t="s">
        <v>156</v>
      </c>
      <c r="B41" s="507">
        <v>1542179</v>
      </c>
      <c r="C41" s="22"/>
      <c r="D41" s="21"/>
      <c r="E41" s="145"/>
    </row>
    <row r="42" spans="1:5">
      <c r="A42" s="502" t="s">
        <v>368</v>
      </c>
      <c r="B42" s="505">
        <v>4816341018.6828547</v>
      </c>
      <c r="C42" s="22"/>
      <c r="D42" s="504" t="s">
        <v>206</v>
      </c>
      <c r="E42" s="514">
        <v>2022</v>
      </c>
    </row>
    <row r="43" spans="1:5">
      <c r="A43" s="45"/>
      <c r="B43" s="22"/>
      <c r="C43" s="22"/>
      <c r="D43" s="511" t="s">
        <v>131</v>
      </c>
      <c r="E43" s="512">
        <v>20065213.0101</v>
      </c>
    </row>
    <row r="44" spans="1:5">
      <c r="A44" s="502" t="s">
        <v>211</v>
      </c>
      <c r="B44" s="503">
        <v>2022</v>
      </c>
      <c r="C44" s="22"/>
      <c r="D44" s="511" t="s">
        <v>356</v>
      </c>
      <c r="E44" s="512">
        <v>18875160</v>
      </c>
    </row>
    <row r="45" spans="1:5">
      <c r="A45" s="506" t="s">
        <v>157</v>
      </c>
      <c r="B45" s="507">
        <v>9461587</v>
      </c>
      <c r="C45" s="22"/>
      <c r="D45" s="511" t="s">
        <v>159</v>
      </c>
      <c r="E45" s="512">
        <v>15008801</v>
      </c>
    </row>
    <row r="46" spans="1:5">
      <c r="A46" s="502" t="s">
        <v>369</v>
      </c>
      <c r="B46" s="505">
        <v>9461587</v>
      </c>
      <c r="C46" s="22"/>
      <c r="D46" s="504" t="s">
        <v>357</v>
      </c>
      <c r="E46" s="510">
        <v>53949174.0101</v>
      </c>
    </row>
    <row r="47" spans="1:5">
      <c r="A47" s="56"/>
      <c r="B47" s="42"/>
      <c r="C47" s="22"/>
      <c r="D47" s="21"/>
      <c r="E47" s="52"/>
    </row>
    <row r="48" spans="1:5" ht="15.75" thickBot="1">
      <c r="A48" s="55"/>
      <c r="B48" s="48"/>
      <c r="C48" s="48"/>
      <c r="D48" s="518" t="s">
        <v>265</v>
      </c>
      <c r="E48" s="519">
        <f>B12+B26+B30+B42+B46+E18+E25+E33+E40+E46+B14</f>
        <v>246009059287.00662</v>
      </c>
    </row>
    <row r="49" spans="1:5">
      <c r="A49" s="50"/>
      <c r="B49" s="49"/>
      <c r="C49" s="49"/>
      <c r="D49" s="49"/>
      <c r="E49"/>
    </row>
    <row r="50" spans="1:5">
      <c r="A50" s="50"/>
      <c r="B50" s="49"/>
      <c r="C50" s="49"/>
      <c r="D50" s="49"/>
      <c r="E50" s="49"/>
    </row>
    <row r="51" spans="1:5">
      <c r="A51" s="50"/>
      <c r="B51" s="49"/>
      <c r="C51" s="49"/>
      <c r="D51" s="49"/>
    </row>
    <row r="52" spans="1:5">
      <c r="A52" s="50"/>
      <c r="B52" s="49"/>
      <c r="C52" s="49"/>
      <c r="D52" s="49"/>
      <c r="E52" s="49"/>
    </row>
    <row r="53" spans="1:5">
      <c r="A53" s="50"/>
      <c r="B53" s="51"/>
      <c r="C53" s="49"/>
      <c r="D53" s="22"/>
      <c r="E53" s="47"/>
    </row>
    <row r="54" spans="1:5">
      <c r="A54" s="50"/>
      <c r="B54" s="49"/>
      <c r="C54" s="49"/>
      <c r="D54" s="49"/>
      <c r="E54" s="49"/>
    </row>
    <row r="55" spans="1:5">
      <c r="A55" s="50"/>
      <c r="B55" s="49"/>
      <c r="C55" s="49"/>
    </row>
    <row r="56" spans="1:5">
      <c r="A56" s="50"/>
      <c r="B56" s="49"/>
      <c r="C56" s="49"/>
      <c r="D56" s="49"/>
    </row>
    <row r="57" spans="1:5">
      <c r="A57" s="49"/>
      <c r="B57" s="49"/>
      <c r="C57" s="49"/>
      <c r="D57" s="49"/>
    </row>
    <row r="58" spans="1:5">
      <c r="A58" s="49"/>
      <c r="B58" s="49"/>
      <c r="C58" s="50"/>
      <c r="D58" s="50"/>
    </row>
    <row r="59" spans="1:5">
      <c r="A59" s="50"/>
      <c r="C59" s="50"/>
      <c r="D59" s="50"/>
    </row>
    <row r="60" spans="1:5">
      <c r="A60" s="50"/>
      <c r="C60" s="50"/>
      <c r="D60" s="50"/>
    </row>
    <row r="61" spans="1:5">
      <c r="A61" s="50"/>
      <c r="C61" s="50"/>
      <c r="D61" s="50"/>
    </row>
    <row r="62" spans="1:5">
      <c r="A62" s="50"/>
      <c r="C62" s="50"/>
      <c r="D62" s="50"/>
    </row>
    <row r="63" spans="1:5">
      <c r="A63" s="50"/>
      <c r="C63" s="50"/>
      <c r="D63" s="50"/>
    </row>
    <row r="64" spans="1:5">
      <c r="A64" s="50"/>
      <c r="C64" s="50"/>
      <c r="D64" s="50"/>
    </row>
    <row r="65" spans="1:4">
      <c r="A65" s="50"/>
      <c r="C65" s="50"/>
      <c r="D65" s="50"/>
    </row>
    <row r="66" spans="1:4">
      <c r="A66" s="50"/>
      <c r="C66" s="50"/>
      <c r="D66" s="50"/>
    </row>
    <row r="67" spans="1:4">
      <c r="A67" s="50"/>
      <c r="C67" s="50"/>
      <c r="D67" s="50"/>
    </row>
    <row r="68" spans="1:4">
      <c r="A68" s="50"/>
      <c r="C68" s="50"/>
      <c r="D68" s="50"/>
    </row>
    <row r="69" spans="1:4">
      <c r="A69" s="50"/>
      <c r="C69" s="50"/>
      <c r="D69" s="50"/>
    </row>
    <row r="70" spans="1:4">
      <c r="A70" s="50"/>
      <c r="C70" s="50"/>
      <c r="D70" s="50"/>
    </row>
    <row r="71" spans="1:4">
      <c r="A71" s="50"/>
      <c r="C71" s="50"/>
      <c r="D71" s="50"/>
    </row>
    <row r="72" spans="1:4">
      <c r="A72" s="50"/>
      <c r="C72" s="50"/>
      <c r="D72" s="50"/>
    </row>
    <row r="73" spans="1:4">
      <c r="A73" s="50"/>
      <c r="C73" s="50"/>
      <c r="D73" s="50"/>
    </row>
    <row r="74" spans="1:4">
      <c r="A74" s="50"/>
      <c r="C74" s="50"/>
      <c r="D74" s="50"/>
    </row>
    <row r="75" spans="1:4">
      <c r="A75" s="50"/>
      <c r="C75" s="50"/>
      <c r="D75" s="50"/>
    </row>
    <row r="76" spans="1:4">
      <c r="A76" s="50"/>
      <c r="C76" s="50"/>
      <c r="D76" s="50"/>
    </row>
    <row r="77" spans="1:4">
      <c r="A77" s="50"/>
      <c r="C77" s="50"/>
      <c r="D77" s="50"/>
    </row>
    <row r="78" spans="1:4">
      <c r="A78" s="50"/>
      <c r="C78" s="50"/>
      <c r="D78" s="50"/>
    </row>
    <row r="79" spans="1:4">
      <c r="A79" s="50"/>
      <c r="C79" s="50"/>
      <c r="D79" s="50"/>
    </row>
    <row r="80" spans="1:4">
      <c r="A80" s="50"/>
      <c r="C80" s="50"/>
      <c r="D80" s="50"/>
    </row>
    <row r="81" spans="1:4">
      <c r="A81" s="50"/>
      <c r="C81" s="50"/>
      <c r="D81" s="50"/>
    </row>
    <row r="82" spans="1:4">
      <c r="A82" s="50"/>
      <c r="C82" s="50"/>
      <c r="D82" s="50"/>
    </row>
    <row r="83" spans="1:4">
      <c r="A83" s="50"/>
      <c r="C83" s="50"/>
      <c r="D83" s="50"/>
    </row>
    <row r="84" spans="1:4">
      <c r="A84" s="50"/>
      <c r="C84" s="50"/>
      <c r="D84" s="50"/>
    </row>
    <row r="85" spans="1:4">
      <c r="A85" s="50"/>
      <c r="C85" s="50"/>
      <c r="D85" s="50"/>
    </row>
    <row r="86" spans="1:4">
      <c r="A86" s="50"/>
      <c r="C86" s="50"/>
      <c r="D86" s="50"/>
    </row>
    <row r="87" spans="1:4">
      <c r="A87" s="50"/>
      <c r="C87" s="50"/>
    </row>
    <row r="88" spans="1:4">
      <c r="C88" s="50"/>
    </row>
    <row r="89" spans="1:4">
      <c r="C89" s="50"/>
    </row>
    <row r="90" spans="1:4">
      <c r="C90" s="50"/>
    </row>
  </sheetData>
  <sortState ref="D43:E45">
    <sortCondition descending="1" ref="E43:E45"/>
  </sortState>
  <mergeCells count="1">
    <mergeCell ref="A6:E6"/>
  </mergeCells>
  <phoneticPr fontId="75" type="noConversion"/>
  <pageMargins left="0.7" right="0.7" top="0.75" bottom="0.75" header="0.3" footer="0.3"/>
  <pageSetup paperSize="9" scale="51" orientation="portrait" r:id="rId1"/>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K66"/>
  <sheetViews>
    <sheetView showGridLines="0" zoomScaleNormal="100" workbookViewId="0"/>
  </sheetViews>
  <sheetFormatPr defaultColWidth="8.85546875" defaultRowHeight="15"/>
  <cols>
    <col min="1" max="1" width="70.42578125" bestFit="1" customWidth="1"/>
    <col min="2" max="2" width="18.85546875" style="50" bestFit="1" customWidth="1"/>
    <col min="3" max="3" width="1.42578125" customWidth="1"/>
    <col min="4" max="4" width="70.140625" customWidth="1"/>
    <col min="5" max="5" width="18.42578125" style="50" bestFit="1" customWidth="1"/>
    <col min="6" max="6" width="11.140625" bestFit="1" customWidth="1"/>
    <col min="9" max="9" width="13.85546875" bestFit="1" customWidth="1"/>
    <col min="11" max="11" width="16.85546875" bestFit="1" customWidth="1"/>
  </cols>
  <sheetData>
    <row r="2" spans="1:11">
      <c r="E2" s="212"/>
    </row>
    <row r="3" spans="1:11">
      <c r="A3" s="54"/>
      <c r="B3" s="20"/>
      <c r="K3" s="36"/>
    </row>
    <row r="4" spans="1:11">
      <c r="A4" s="54"/>
      <c r="B4" s="20"/>
      <c r="K4" s="36"/>
    </row>
    <row r="5" spans="1:11" ht="15.75" thickBot="1">
      <c r="A5" s="55"/>
      <c r="B5" s="55"/>
      <c r="C5" s="20"/>
      <c r="F5" s="36"/>
      <c r="K5" s="36"/>
    </row>
    <row r="6" spans="1:11" ht="15.75" thickBot="1">
      <c r="A6" s="545" t="s">
        <v>277</v>
      </c>
      <c r="B6" s="546"/>
      <c r="C6" s="546"/>
      <c r="D6" s="546"/>
      <c r="E6" s="547"/>
      <c r="K6" s="36"/>
    </row>
    <row r="7" spans="1:11">
      <c r="A7" s="508" t="s">
        <v>209</v>
      </c>
      <c r="B7" s="526">
        <v>2022</v>
      </c>
      <c r="C7" s="432"/>
      <c r="D7" s="527" t="s">
        <v>210</v>
      </c>
      <c r="E7" s="528">
        <v>2022</v>
      </c>
      <c r="K7" s="36"/>
    </row>
    <row r="8" spans="1:11">
      <c r="A8" s="509" t="s">
        <v>100</v>
      </c>
      <c r="B8" s="520">
        <v>123836208210</v>
      </c>
      <c r="C8" s="192"/>
      <c r="D8" s="521" t="s">
        <v>101</v>
      </c>
      <c r="E8" s="522">
        <v>949911509.76998806</v>
      </c>
      <c r="K8" s="36"/>
    </row>
    <row r="9" spans="1:11">
      <c r="A9" s="509" t="s">
        <v>317</v>
      </c>
      <c r="B9" s="520">
        <v>1271437374</v>
      </c>
      <c r="C9" s="192"/>
      <c r="D9" s="521" t="s">
        <v>100</v>
      </c>
      <c r="E9" s="522">
        <v>874822317</v>
      </c>
      <c r="K9" s="36"/>
    </row>
    <row r="10" spans="1:11">
      <c r="A10" s="509" t="s">
        <v>382</v>
      </c>
      <c r="B10" s="520">
        <v>3450383973</v>
      </c>
      <c r="C10" s="192"/>
      <c r="D10" s="521" t="s">
        <v>62</v>
      </c>
      <c r="E10" s="522">
        <v>486621910</v>
      </c>
      <c r="K10" s="36"/>
    </row>
    <row r="11" spans="1:11">
      <c r="A11" s="509" t="s">
        <v>63</v>
      </c>
      <c r="B11" s="520">
        <v>500395349</v>
      </c>
      <c r="C11" s="192"/>
      <c r="D11" s="521" t="s">
        <v>358</v>
      </c>
      <c r="E11" s="522">
        <v>445007249</v>
      </c>
      <c r="K11" s="36"/>
    </row>
    <row r="12" spans="1:11">
      <c r="A12" s="509" t="s">
        <v>318</v>
      </c>
      <c r="B12" s="520">
        <v>421895141.11024213</v>
      </c>
      <c r="C12" s="192"/>
      <c r="D12" s="521" t="s">
        <v>360</v>
      </c>
      <c r="E12" s="522">
        <v>20132897.791999999</v>
      </c>
      <c r="K12" s="36"/>
    </row>
    <row r="13" spans="1:11">
      <c r="A13" s="509" t="s">
        <v>359</v>
      </c>
      <c r="B13" s="520">
        <v>65638992.799400002</v>
      </c>
      <c r="C13" s="192"/>
      <c r="D13" s="521" t="s">
        <v>361</v>
      </c>
      <c r="E13" s="522">
        <v>12679947</v>
      </c>
      <c r="K13" s="36"/>
    </row>
    <row r="14" spans="1:11">
      <c r="A14" s="508" t="s">
        <v>362</v>
      </c>
      <c r="B14" s="523">
        <v>129545959039.90965</v>
      </c>
      <c r="C14" s="192"/>
      <c r="D14" s="524" t="s">
        <v>350</v>
      </c>
      <c r="E14" s="525">
        <v>2789175830.5619879</v>
      </c>
      <c r="K14" s="36"/>
    </row>
    <row r="15" spans="1:11">
      <c r="A15" s="45"/>
      <c r="B15" s="433"/>
      <c r="C15" s="192"/>
      <c r="D15" s="192"/>
      <c r="E15" s="424"/>
      <c r="K15" s="36"/>
    </row>
    <row r="16" spans="1:11">
      <c r="A16" s="508" t="s">
        <v>290</v>
      </c>
      <c r="B16" s="526">
        <v>2022</v>
      </c>
      <c r="C16" s="192"/>
      <c r="D16" s="527" t="s">
        <v>202</v>
      </c>
      <c r="E16" s="529">
        <v>2022</v>
      </c>
      <c r="K16" s="36"/>
    </row>
    <row r="17" spans="1:11">
      <c r="A17" s="509" t="s">
        <v>319</v>
      </c>
      <c r="B17" s="530">
        <v>50699753311.563347</v>
      </c>
      <c r="C17" s="192"/>
      <c r="D17" s="521" t="s">
        <v>384</v>
      </c>
      <c r="E17" s="522">
        <v>259682561.10320079</v>
      </c>
      <c r="K17" s="36"/>
    </row>
    <row r="18" spans="1:11">
      <c r="A18" s="509" t="s">
        <v>364</v>
      </c>
      <c r="B18" s="530">
        <v>12849690116.036201</v>
      </c>
      <c r="C18" s="192"/>
      <c r="D18" s="521" t="s">
        <v>365</v>
      </c>
      <c r="E18" s="522">
        <v>210040651</v>
      </c>
      <c r="K18" s="36"/>
    </row>
    <row r="19" spans="1:11">
      <c r="A19" s="509" t="s">
        <v>380</v>
      </c>
      <c r="B19" s="530">
        <v>2852951933.3259745</v>
      </c>
      <c r="C19" s="192"/>
      <c r="D19" s="521" t="s">
        <v>317</v>
      </c>
      <c r="E19" s="522">
        <v>102617169</v>
      </c>
      <c r="K19" s="36"/>
    </row>
    <row r="20" spans="1:11">
      <c r="A20" s="508" t="s">
        <v>363</v>
      </c>
      <c r="B20" s="524">
        <v>66402395360.925537</v>
      </c>
      <c r="C20" s="192"/>
      <c r="D20" s="521" t="s">
        <v>311</v>
      </c>
      <c r="E20" s="522">
        <v>11615605.395000001</v>
      </c>
      <c r="K20" s="36"/>
    </row>
    <row r="21" spans="1:11">
      <c r="A21" s="56"/>
      <c r="B21" s="426"/>
      <c r="C21" s="192"/>
      <c r="D21" s="524" t="s">
        <v>351</v>
      </c>
      <c r="E21" s="525">
        <v>583955986.49820077</v>
      </c>
      <c r="K21" s="36"/>
    </row>
    <row r="22" spans="1:11">
      <c r="A22" s="508" t="s">
        <v>204</v>
      </c>
      <c r="B22" s="526">
        <v>2022</v>
      </c>
      <c r="C22" s="192"/>
      <c r="D22" s="192"/>
      <c r="E22" s="434"/>
      <c r="K22" s="36"/>
    </row>
    <row r="23" spans="1:11">
      <c r="A23" s="531" t="s">
        <v>240</v>
      </c>
      <c r="B23" s="530">
        <v>12048078303</v>
      </c>
      <c r="C23" s="192"/>
      <c r="D23" s="527" t="s">
        <v>203</v>
      </c>
      <c r="E23" s="529">
        <v>2022</v>
      </c>
      <c r="K23" s="36"/>
    </row>
    <row r="24" spans="1:11">
      <c r="A24" s="531" t="s">
        <v>371</v>
      </c>
      <c r="B24" s="530">
        <v>5148285874</v>
      </c>
      <c r="C24" s="192"/>
      <c r="D24" s="521" t="s">
        <v>383</v>
      </c>
      <c r="E24" s="522">
        <v>10317855588.459999</v>
      </c>
      <c r="K24" s="36"/>
    </row>
    <row r="25" spans="1:11">
      <c r="A25" s="531" t="s">
        <v>382</v>
      </c>
      <c r="B25" s="530">
        <v>2500810960</v>
      </c>
      <c r="C25" s="192"/>
      <c r="D25" s="521" t="s">
        <v>242</v>
      </c>
      <c r="E25" s="522">
        <v>313923338</v>
      </c>
      <c r="K25" s="36"/>
    </row>
    <row r="26" spans="1:11">
      <c r="A26" s="531" t="s">
        <v>289</v>
      </c>
      <c r="B26" s="530">
        <v>953103179</v>
      </c>
      <c r="C26" s="192"/>
      <c r="D26" s="521" t="s">
        <v>101</v>
      </c>
      <c r="E26" s="522">
        <v>89961697</v>
      </c>
      <c r="K26" s="36"/>
    </row>
    <row r="27" spans="1:11">
      <c r="A27" s="531" t="s">
        <v>373</v>
      </c>
      <c r="B27" s="520">
        <v>499368935</v>
      </c>
      <c r="C27" s="192"/>
      <c r="D27" s="521" t="s">
        <v>374</v>
      </c>
      <c r="E27" s="522">
        <v>3229351.5</v>
      </c>
      <c r="K27" s="36"/>
    </row>
    <row r="28" spans="1:11">
      <c r="A28" s="531" t="s">
        <v>241</v>
      </c>
      <c r="B28" s="530">
        <v>295129167</v>
      </c>
      <c r="C28" s="192"/>
      <c r="D28" s="527" t="s">
        <v>354</v>
      </c>
      <c r="E28" s="525">
        <v>10724969974.959999</v>
      </c>
      <c r="K28" s="36"/>
    </row>
    <row r="29" spans="1:11">
      <c r="A29" s="531" t="s">
        <v>102</v>
      </c>
      <c r="B29" s="530">
        <v>24669869.120000001</v>
      </c>
      <c r="C29" s="192"/>
      <c r="D29" s="423"/>
      <c r="E29" s="424"/>
      <c r="K29" s="36"/>
    </row>
    <row r="30" spans="1:11">
      <c r="A30" s="531" t="s">
        <v>213</v>
      </c>
      <c r="B30" s="530">
        <v>11354309.078299999</v>
      </c>
      <c r="C30" s="192"/>
      <c r="D30" s="527" t="s">
        <v>205</v>
      </c>
      <c r="E30" s="529">
        <v>2022</v>
      </c>
      <c r="K30" s="36"/>
    </row>
    <row r="31" spans="1:11">
      <c r="A31" s="531" t="s">
        <v>372</v>
      </c>
      <c r="B31" s="530">
        <v>7705024.7599999998</v>
      </c>
      <c r="C31" s="192"/>
      <c r="D31" s="521" t="s">
        <v>63</v>
      </c>
      <c r="E31" s="522">
        <v>113271855</v>
      </c>
      <c r="K31" s="36"/>
    </row>
    <row r="32" spans="1:11">
      <c r="A32" s="532" t="s">
        <v>366</v>
      </c>
      <c r="B32" s="523">
        <v>21488505620.958298</v>
      </c>
      <c r="C32" s="192"/>
      <c r="D32" s="521" t="s">
        <v>164</v>
      </c>
      <c r="E32" s="522">
        <v>21449730</v>
      </c>
      <c r="K32" s="36"/>
    </row>
    <row r="33" spans="1:11">
      <c r="A33" s="425"/>
      <c r="B33" s="426"/>
      <c r="C33" s="192"/>
      <c r="D33" s="521" t="s">
        <v>376</v>
      </c>
      <c r="E33" s="522">
        <v>6931997</v>
      </c>
      <c r="K33" s="36"/>
    </row>
    <row r="34" spans="1:11">
      <c r="A34" s="532" t="s">
        <v>207</v>
      </c>
      <c r="B34" s="526">
        <v>2022</v>
      </c>
      <c r="C34" s="192"/>
      <c r="D34" s="521" t="s">
        <v>105</v>
      </c>
      <c r="E34" s="522">
        <v>745857</v>
      </c>
      <c r="K34" s="36"/>
    </row>
    <row r="35" spans="1:11">
      <c r="A35" s="531" t="s">
        <v>377</v>
      </c>
      <c r="B35" s="530">
        <v>6856815145</v>
      </c>
      <c r="C35" s="192"/>
      <c r="D35" s="521" t="s">
        <v>375</v>
      </c>
      <c r="E35" s="522">
        <v>567059.5</v>
      </c>
      <c r="K35" s="36"/>
    </row>
    <row r="36" spans="1:11">
      <c r="A36" s="531" t="s">
        <v>317</v>
      </c>
      <c r="B36" s="530">
        <v>2594564050</v>
      </c>
      <c r="C36" s="192"/>
      <c r="D36" s="527" t="s">
        <v>355</v>
      </c>
      <c r="E36" s="525">
        <v>142966498.5</v>
      </c>
      <c r="K36" s="36"/>
    </row>
    <row r="37" spans="1:11">
      <c r="A37" s="532" t="s">
        <v>367</v>
      </c>
      <c r="B37" s="523">
        <v>9451379195</v>
      </c>
      <c r="C37" s="192"/>
      <c r="D37" s="423"/>
      <c r="E37" s="424"/>
      <c r="K37" s="36"/>
    </row>
    <row r="38" spans="1:11">
      <c r="A38" s="428"/>
      <c r="B38" s="429"/>
      <c r="C38" s="427"/>
      <c r="D38" s="527" t="s">
        <v>206</v>
      </c>
      <c r="E38" s="529">
        <v>2022</v>
      </c>
      <c r="K38" s="36"/>
    </row>
    <row r="39" spans="1:11">
      <c r="A39" s="527" t="s">
        <v>208</v>
      </c>
      <c r="B39" s="526">
        <v>2022</v>
      </c>
      <c r="C39" s="192"/>
      <c r="D39" s="521" t="s">
        <v>243</v>
      </c>
      <c r="E39" s="535">
        <v>38229968.0101</v>
      </c>
      <c r="K39" s="36"/>
    </row>
    <row r="40" spans="1:11">
      <c r="A40" s="521" t="s">
        <v>240</v>
      </c>
      <c r="B40" s="520">
        <v>2038150333</v>
      </c>
      <c r="C40" s="192"/>
      <c r="D40" s="521" t="s">
        <v>102</v>
      </c>
      <c r="E40" s="535">
        <v>15719206</v>
      </c>
      <c r="K40" s="36"/>
    </row>
    <row r="41" spans="1:11">
      <c r="A41" s="521" t="s">
        <v>378</v>
      </c>
      <c r="B41" s="520">
        <v>1282914871.23</v>
      </c>
      <c r="C41" s="192"/>
      <c r="D41" s="527" t="s">
        <v>357</v>
      </c>
      <c r="E41" s="534">
        <v>53949174.0101</v>
      </c>
      <c r="K41" s="36"/>
    </row>
    <row r="42" spans="1:11">
      <c r="A42" s="521" t="s">
        <v>103</v>
      </c>
      <c r="B42" s="520">
        <v>1090782914</v>
      </c>
      <c r="C42" s="192"/>
      <c r="D42" s="220"/>
      <c r="E42" s="430"/>
      <c r="K42" s="36"/>
    </row>
    <row r="43" spans="1:11">
      <c r="A43" s="521" t="s">
        <v>101</v>
      </c>
      <c r="B43" s="520">
        <v>279503333</v>
      </c>
      <c r="C43" s="427"/>
      <c r="D43" s="527" t="s">
        <v>211</v>
      </c>
      <c r="E43" s="534">
        <v>2022</v>
      </c>
      <c r="K43" s="36"/>
    </row>
    <row r="44" spans="1:11">
      <c r="A44" s="521" t="s">
        <v>381</v>
      </c>
      <c r="B44" s="520">
        <v>107234594.42485505</v>
      </c>
      <c r="C44" s="192"/>
      <c r="D44" s="521" t="s">
        <v>104</v>
      </c>
      <c r="E44" s="535">
        <v>9461587</v>
      </c>
      <c r="K44" s="36"/>
    </row>
    <row r="45" spans="1:11">
      <c r="A45" s="521" t="s">
        <v>379</v>
      </c>
      <c r="B45" s="520">
        <v>16191153.484999999</v>
      </c>
      <c r="C45" s="192"/>
      <c r="D45" s="527" t="s">
        <v>369</v>
      </c>
      <c r="E45" s="536">
        <v>9461587</v>
      </c>
      <c r="K45" s="36"/>
    </row>
    <row r="46" spans="1:11">
      <c r="A46" s="521" t="s">
        <v>312</v>
      </c>
      <c r="B46" s="520">
        <v>1044299</v>
      </c>
      <c r="C46" s="192"/>
      <c r="D46" s="220"/>
      <c r="E46" s="430"/>
      <c r="K46" s="36"/>
    </row>
    <row r="47" spans="1:11">
      <c r="A47" s="521" t="s">
        <v>102</v>
      </c>
      <c r="B47" s="520">
        <v>457878.54300000001</v>
      </c>
      <c r="C47" s="192"/>
      <c r="D47" s="220"/>
      <c r="E47" s="430"/>
      <c r="K47" s="36"/>
    </row>
    <row r="48" spans="1:11">
      <c r="A48" s="521" t="s">
        <v>105</v>
      </c>
      <c r="B48" s="520">
        <v>61642</v>
      </c>
      <c r="C48" s="192"/>
      <c r="D48" s="423"/>
      <c r="E48" s="431"/>
      <c r="K48" s="36"/>
    </row>
    <row r="49" spans="1:11" ht="15.75" thickBot="1">
      <c r="A49" s="513" t="s">
        <v>368</v>
      </c>
      <c r="B49" s="533">
        <v>4816341018.6828547</v>
      </c>
      <c r="C49" s="192"/>
      <c r="D49" s="516" t="s">
        <v>265</v>
      </c>
      <c r="E49" s="517">
        <f>B14+B20+B32+B37+E45+E14+E21+E28+E36+B49+E41</f>
        <v>246009059287.00665</v>
      </c>
      <c r="K49" s="36"/>
    </row>
    <row r="50" spans="1:11">
      <c r="A50" s="537"/>
      <c r="B50" s="538"/>
      <c r="C50" s="539"/>
      <c r="D50" s="50"/>
      <c r="E50"/>
      <c r="K50" s="36"/>
    </row>
    <row r="51" spans="1:11">
      <c r="A51" s="21"/>
      <c r="B51" s="42"/>
      <c r="C51" s="20"/>
      <c r="F51" s="54"/>
      <c r="K51" s="36"/>
    </row>
    <row r="52" spans="1:11">
      <c r="H52" s="40"/>
      <c r="I52" s="40"/>
      <c r="J52" s="40"/>
      <c r="K52" s="422"/>
    </row>
    <row r="53" spans="1:11">
      <c r="C53" s="50"/>
      <c r="F53" s="54"/>
      <c r="H53" s="40"/>
      <c r="I53" s="21"/>
      <c r="J53" s="421"/>
      <c r="K53" s="422"/>
    </row>
    <row r="54" spans="1:11">
      <c r="C54" s="50"/>
      <c r="G54" s="40"/>
      <c r="H54" s="22"/>
      <c r="I54" s="47"/>
      <c r="J54" s="422"/>
    </row>
    <row r="55" spans="1:11">
      <c r="H55" s="40"/>
      <c r="I55" s="22"/>
      <c r="J55" s="47"/>
      <c r="K55" s="422"/>
    </row>
    <row r="56" spans="1:11">
      <c r="H56" s="40"/>
      <c r="I56" s="21"/>
      <c r="J56" s="42"/>
      <c r="K56" s="422"/>
    </row>
    <row r="57" spans="1:11">
      <c r="H57" s="40"/>
      <c r="I57" s="21"/>
      <c r="J57" s="42"/>
      <c r="K57" s="422"/>
    </row>
    <row r="58" spans="1:11">
      <c r="H58" s="40"/>
      <c r="I58" s="420"/>
      <c r="J58" s="421"/>
      <c r="K58" s="422"/>
    </row>
    <row r="59" spans="1:11">
      <c r="H59" s="40"/>
      <c r="I59" s="22"/>
      <c r="J59" s="47"/>
      <c r="K59" s="422"/>
    </row>
    <row r="60" spans="1:11">
      <c r="H60" s="40"/>
      <c r="I60" s="21"/>
      <c r="J60" s="42"/>
      <c r="K60" s="422"/>
    </row>
    <row r="61" spans="1:11">
      <c r="H61" s="40"/>
      <c r="I61" s="40"/>
      <c r="J61" s="40"/>
      <c r="K61" s="422"/>
    </row>
    <row r="62" spans="1:11">
      <c r="K62" s="36"/>
    </row>
    <row r="63" spans="1:11">
      <c r="K63" s="36"/>
    </row>
    <row r="64" spans="1:11">
      <c r="K64" s="36"/>
    </row>
    <row r="65" spans="11:11">
      <c r="K65" s="36"/>
    </row>
    <row r="66" spans="11:11">
      <c r="K66" s="36"/>
    </row>
  </sheetData>
  <sortState ref="C26:D29">
    <sortCondition descending="1" ref="D26:D29"/>
  </sortState>
  <mergeCells count="1">
    <mergeCell ref="A6:E6"/>
  </mergeCells>
  <phoneticPr fontId="75" type="noConversion"/>
  <pageMargins left="0.7" right="0.7" top="0.75" bottom="0.75" header="0.3" footer="0.3"/>
  <pageSetup paperSize="9" orientation="portrait" r:id="rId1"/>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5:J34"/>
  <sheetViews>
    <sheetView showGridLines="0" zoomScaleNormal="100" workbookViewId="0"/>
  </sheetViews>
  <sheetFormatPr defaultColWidth="8.85546875" defaultRowHeight="15"/>
  <cols>
    <col min="1" max="1" width="40.42578125" customWidth="1"/>
    <col min="2" max="4" width="16.42578125" customWidth="1"/>
  </cols>
  <sheetData>
    <row r="5" spans="1:4" ht="24" customHeight="1">
      <c r="A5" s="2"/>
    </row>
    <row r="6" spans="1:4" ht="15.75" thickBot="1">
      <c r="A6" s="548" t="s">
        <v>330</v>
      </c>
      <c r="B6" s="548"/>
      <c r="C6" s="548"/>
      <c r="D6" s="548"/>
    </row>
    <row r="7" spans="1:4">
      <c r="A7" s="554" t="s">
        <v>275</v>
      </c>
      <c r="B7" s="213" t="s">
        <v>296</v>
      </c>
      <c r="C7" s="556" t="s">
        <v>259</v>
      </c>
      <c r="D7" s="557"/>
    </row>
    <row r="8" spans="1:4">
      <c r="A8" s="555"/>
      <c r="B8" s="440" t="s">
        <v>273</v>
      </c>
      <c r="C8" s="214" t="s">
        <v>273</v>
      </c>
      <c r="D8" s="215" t="s">
        <v>274</v>
      </c>
    </row>
    <row r="9" spans="1:4">
      <c r="A9" s="228" t="s">
        <v>45</v>
      </c>
      <c r="B9" s="435">
        <v>10747398000.479998</v>
      </c>
      <c r="C9" s="225">
        <f t="shared" ref="C9:C19" si="0">SUM(B9:B9)</f>
        <v>10747398000.479998</v>
      </c>
      <c r="D9" s="337">
        <f t="shared" ref="D9:D19" si="1">C9/$C$19</f>
        <v>0.90552557990319993</v>
      </c>
    </row>
    <row r="10" spans="1:4">
      <c r="A10" s="228" t="s">
        <v>55</v>
      </c>
      <c r="B10" s="436">
        <v>479866603.15999907</v>
      </c>
      <c r="C10" s="226">
        <f t="shared" si="0"/>
        <v>479866603.15999907</v>
      </c>
      <c r="D10" s="338">
        <f t="shared" si="1"/>
        <v>4.0431319662976091E-2</v>
      </c>
    </row>
    <row r="11" spans="1:4">
      <c r="A11" s="229" t="s">
        <v>56</v>
      </c>
      <c r="B11" s="437">
        <v>168048617.04999995</v>
      </c>
      <c r="C11" s="225">
        <f t="shared" si="0"/>
        <v>168048617.04999995</v>
      </c>
      <c r="D11" s="337">
        <f t="shared" si="1"/>
        <v>1.4158991915934971E-2</v>
      </c>
    </row>
    <row r="12" spans="1:4">
      <c r="A12" s="228" t="s">
        <v>60</v>
      </c>
      <c r="B12" s="436">
        <v>206685027.23000026</v>
      </c>
      <c r="C12" s="226">
        <f t="shared" si="0"/>
        <v>206685027.23000026</v>
      </c>
      <c r="D12" s="338">
        <f t="shared" si="1"/>
        <v>1.7414315458625037E-2</v>
      </c>
    </row>
    <row r="13" spans="1:4">
      <c r="A13" s="228" t="s">
        <v>67</v>
      </c>
      <c r="B13" s="437">
        <v>229647.75999999998</v>
      </c>
      <c r="C13" s="225">
        <f t="shared" si="0"/>
        <v>229647.75999999998</v>
      </c>
      <c r="D13" s="337">
        <f t="shared" si="1"/>
        <v>1.9349048117338107E-5</v>
      </c>
    </row>
    <row r="14" spans="1:4">
      <c r="A14" s="228" t="s">
        <v>64</v>
      </c>
      <c r="B14" s="436">
        <v>143296747.47999996</v>
      </c>
      <c r="C14" s="226">
        <f t="shared" si="0"/>
        <v>143296747.47999996</v>
      </c>
      <c r="D14" s="338">
        <f t="shared" si="1"/>
        <v>1.207351494327037E-2</v>
      </c>
    </row>
    <row r="15" spans="1:4">
      <c r="A15" s="228" t="s">
        <v>69</v>
      </c>
      <c r="B15" s="437">
        <v>14715067.069999997</v>
      </c>
      <c r="C15" s="225">
        <f t="shared" si="0"/>
        <v>14715067.069999997</v>
      </c>
      <c r="D15" s="337">
        <f t="shared" si="1"/>
        <v>1.2398228521248692E-3</v>
      </c>
    </row>
    <row r="16" spans="1:4">
      <c r="A16" s="228" t="s">
        <v>68</v>
      </c>
      <c r="B16" s="436">
        <v>101695207.13000004</v>
      </c>
      <c r="C16" s="226">
        <f t="shared" si="0"/>
        <v>101695207.13000004</v>
      </c>
      <c r="D16" s="338">
        <f t="shared" si="1"/>
        <v>8.5683633755497396E-3</v>
      </c>
    </row>
    <row r="17" spans="1:10">
      <c r="A17" s="228" t="s">
        <v>65</v>
      </c>
      <c r="B17" s="438">
        <v>1182514.3599999996</v>
      </c>
      <c r="C17" s="227">
        <f t="shared" si="0"/>
        <v>1182514.3599999996</v>
      </c>
      <c r="D17" s="339">
        <f t="shared" si="1"/>
        <v>9.9633139252406697E-5</v>
      </c>
    </row>
    <row r="18" spans="1:10">
      <c r="A18" s="228" t="s">
        <v>279</v>
      </c>
      <c r="B18" s="436">
        <v>5567715.3399999989</v>
      </c>
      <c r="C18" s="226">
        <f t="shared" si="0"/>
        <v>5567715.3399999989</v>
      </c>
      <c r="D18" s="338">
        <f t="shared" si="1"/>
        <v>4.6910970094940832E-4</v>
      </c>
    </row>
    <row r="19" spans="1:10" ht="15.75" thickBot="1">
      <c r="A19" s="263" t="s">
        <v>278</v>
      </c>
      <c r="B19" s="439">
        <f>SUM(B9:B18)</f>
        <v>11868685147.059996</v>
      </c>
      <c r="C19" s="417">
        <f t="shared" si="0"/>
        <v>11868685147.059996</v>
      </c>
      <c r="D19" s="365">
        <f t="shared" si="1"/>
        <v>1</v>
      </c>
    </row>
    <row r="20" spans="1:10">
      <c r="A20" s="216"/>
      <c r="B20" s="218"/>
      <c r="C20" s="217"/>
      <c r="D20" s="219"/>
    </row>
    <row r="21" spans="1:10" ht="15.75" thickBot="1">
      <c r="A21" s="553" t="s">
        <v>331</v>
      </c>
      <c r="B21" s="553"/>
      <c r="C21" s="553"/>
      <c r="D21" s="553"/>
      <c r="E21" s="459"/>
      <c r="F21" s="459"/>
      <c r="G21" s="459"/>
      <c r="H21" s="459"/>
      <c r="I21" s="459"/>
      <c r="J21" s="448"/>
    </row>
    <row r="22" spans="1:10">
      <c r="A22" s="549" t="s">
        <v>275</v>
      </c>
      <c r="B22" s="449">
        <v>2022</v>
      </c>
      <c r="C22" s="551" t="s">
        <v>259</v>
      </c>
      <c r="D22" s="552"/>
      <c r="E22" s="458"/>
      <c r="F22" s="54"/>
      <c r="G22" s="54"/>
      <c r="H22" s="54"/>
      <c r="I22" s="54"/>
    </row>
    <row r="23" spans="1:10">
      <c r="A23" s="550"/>
      <c r="B23" s="450" t="s">
        <v>273</v>
      </c>
      <c r="C23" s="214" t="s">
        <v>273</v>
      </c>
      <c r="D23" s="215" t="s">
        <v>274</v>
      </c>
    </row>
    <row r="24" spans="1:10">
      <c r="A24" s="228" t="s">
        <v>45</v>
      </c>
      <c r="B24" s="225">
        <v>8721165277.7800007</v>
      </c>
      <c r="C24" s="451">
        <f t="shared" ref="C24:C34" si="2">SUM(B24:B24)</f>
        <v>8721165277.7800007</v>
      </c>
      <c r="D24" s="452">
        <f>C24/$C$34</f>
        <v>0.86508892548216354</v>
      </c>
    </row>
    <row r="25" spans="1:10">
      <c r="A25" s="228" t="s">
        <v>55</v>
      </c>
      <c r="B25" s="226">
        <v>563162984.49000001</v>
      </c>
      <c r="C25" s="453">
        <f t="shared" si="2"/>
        <v>563162984.49000001</v>
      </c>
      <c r="D25" s="454">
        <f t="shared" ref="D25:D34" si="3">C25/$C$34</f>
        <v>5.5862496077794449E-2</v>
      </c>
    </row>
    <row r="26" spans="1:10">
      <c r="A26" s="229" t="s">
        <v>56</v>
      </c>
      <c r="B26" s="225">
        <v>184177757.65000001</v>
      </c>
      <c r="C26" s="451">
        <f t="shared" si="2"/>
        <v>184177757.65000001</v>
      </c>
      <c r="D26" s="452">
        <f t="shared" si="3"/>
        <v>1.8269363483925487E-2</v>
      </c>
    </row>
    <row r="27" spans="1:10">
      <c r="A27" s="228" t="s">
        <v>60</v>
      </c>
      <c r="B27" s="226">
        <v>187816827.84999999</v>
      </c>
      <c r="C27" s="453">
        <f t="shared" si="2"/>
        <v>187816827.84999999</v>
      </c>
      <c r="D27" s="454">
        <f t="shared" si="3"/>
        <v>1.86303381047245E-2</v>
      </c>
    </row>
    <row r="28" spans="1:10">
      <c r="A28" s="228" t="s">
        <v>67</v>
      </c>
      <c r="B28" s="225">
        <v>291332.73</v>
      </c>
      <c r="C28" s="451">
        <f t="shared" si="2"/>
        <v>291332.73</v>
      </c>
      <c r="D28" s="452">
        <f t="shared" si="3"/>
        <v>2.8898514169386311E-5</v>
      </c>
    </row>
    <row r="29" spans="1:10">
      <c r="A29" s="228" t="s">
        <v>64</v>
      </c>
      <c r="B29" s="226">
        <v>114381495.89</v>
      </c>
      <c r="C29" s="453">
        <f t="shared" si="2"/>
        <v>114381495.89</v>
      </c>
      <c r="D29" s="454">
        <f t="shared" si="3"/>
        <v>1.1345979834441421E-2</v>
      </c>
    </row>
    <row r="30" spans="1:10">
      <c r="A30" s="228" t="s">
        <v>69</v>
      </c>
      <c r="B30" s="225">
        <v>21305936.420000002</v>
      </c>
      <c r="C30" s="451">
        <f t="shared" si="2"/>
        <v>21305936.420000002</v>
      </c>
      <c r="D30" s="452">
        <f t="shared" si="3"/>
        <v>2.1134251051209176E-3</v>
      </c>
    </row>
    <row r="31" spans="1:10">
      <c r="A31" s="228" t="s">
        <v>68</v>
      </c>
      <c r="B31" s="226">
        <v>281920626.31999999</v>
      </c>
      <c r="C31" s="453">
        <f t="shared" si="2"/>
        <v>281920626.31999999</v>
      </c>
      <c r="D31" s="454">
        <f t="shared" si="3"/>
        <v>2.7964888168764229E-2</v>
      </c>
    </row>
    <row r="32" spans="1:10">
      <c r="A32" s="228" t="s">
        <v>65</v>
      </c>
      <c r="B32" s="227">
        <v>1005843.57</v>
      </c>
      <c r="C32" s="451">
        <f t="shared" si="2"/>
        <v>1005843.57</v>
      </c>
      <c r="D32" s="452">
        <f t="shared" si="3"/>
        <v>9.9773838180938727E-5</v>
      </c>
    </row>
    <row r="33" spans="1:4">
      <c r="A33" s="228" t="s">
        <v>279</v>
      </c>
      <c r="B33" s="226">
        <v>6007523.1299999999</v>
      </c>
      <c r="C33" s="453">
        <f t="shared" si="2"/>
        <v>6007523.1299999999</v>
      </c>
      <c r="D33" s="454">
        <f t="shared" si="3"/>
        <v>5.9591139071542363E-4</v>
      </c>
    </row>
    <row r="34" spans="1:4" ht="15.75" thickBot="1">
      <c r="A34" s="263" t="s">
        <v>278</v>
      </c>
      <c r="B34" s="455">
        <f>SUM(B24:B33)</f>
        <v>10081235605.829998</v>
      </c>
      <c r="C34" s="456">
        <f t="shared" si="2"/>
        <v>10081235605.829998</v>
      </c>
      <c r="D34" s="457">
        <f t="shared" si="3"/>
        <v>1</v>
      </c>
    </row>
  </sheetData>
  <mergeCells count="6">
    <mergeCell ref="A6:D6"/>
    <mergeCell ref="A22:A23"/>
    <mergeCell ref="C22:D22"/>
    <mergeCell ref="A21:D21"/>
    <mergeCell ref="A7:A8"/>
    <mergeCell ref="C7:D7"/>
  </mergeCell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T230"/>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9.140625" defaultRowHeight="15"/>
  <cols>
    <col min="1" max="1" width="5.42578125" customWidth="1"/>
    <col min="2" max="2" width="26.42578125" customWidth="1"/>
    <col min="3" max="3" width="21.7109375" customWidth="1"/>
    <col min="4" max="21" width="9.140625" bestFit="1" customWidth="1"/>
    <col min="22" max="32" width="9.5703125" bestFit="1" customWidth="1"/>
    <col min="33" max="33" width="9.5703125" customWidth="1"/>
    <col min="34" max="34" width="9.5703125" bestFit="1" customWidth="1"/>
    <col min="35" max="35" width="9.5703125" customWidth="1"/>
    <col min="36" max="36" width="9.5703125" style="130" bestFit="1" customWidth="1"/>
    <col min="37" max="37" width="16.5703125" bestFit="1" customWidth="1"/>
    <col min="38" max="38" width="13.28515625" customWidth="1"/>
    <col min="39" max="40" width="9.140625" customWidth="1"/>
    <col min="41" max="41" width="12.140625" bestFit="1" customWidth="1"/>
    <col min="46" max="46" width="13.85546875" bestFit="1" customWidth="1"/>
  </cols>
  <sheetData>
    <row r="5" spans="1:46" ht="18.75" customHeight="1">
      <c r="B5" s="212"/>
      <c r="C5" s="50"/>
      <c r="D5" s="50"/>
      <c r="E5" s="50"/>
      <c r="F5" s="50"/>
      <c r="G5" s="50"/>
      <c r="H5" s="50"/>
      <c r="I5" s="50"/>
      <c r="J5" s="50"/>
      <c r="K5" s="50"/>
      <c r="L5" s="50"/>
      <c r="M5" s="50"/>
      <c r="N5" s="50"/>
      <c r="O5" s="50"/>
      <c r="P5" s="50"/>
      <c r="Q5" s="50"/>
      <c r="R5" s="50"/>
      <c r="S5" s="50"/>
      <c r="T5" s="50"/>
      <c r="U5" s="19"/>
      <c r="V5" s="50"/>
      <c r="W5" s="50"/>
      <c r="X5" s="50"/>
      <c r="Y5" s="50"/>
      <c r="Z5" s="50"/>
      <c r="AA5" s="50"/>
      <c r="AB5" s="50"/>
      <c r="AC5" s="50"/>
      <c r="AD5" s="50"/>
      <c r="AE5" s="50"/>
      <c r="AF5" s="50"/>
      <c r="AG5" s="50"/>
      <c r="AH5" s="50"/>
      <c r="AI5" s="50"/>
      <c r="AJ5" s="243"/>
      <c r="AK5" s="50"/>
    </row>
    <row r="6" spans="1:46">
      <c r="A6" s="558" t="s">
        <v>62</v>
      </c>
      <c r="B6" s="558"/>
      <c r="C6" s="558"/>
      <c r="D6" s="50"/>
      <c r="E6" s="50"/>
      <c r="F6" s="50"/>
      <c r="G6" s="50"/>
      <c r="H6" s="50"/>
      <c r="I6" s="50"/>
      <c r="J6" s="50"/>
      <c r="K6" s="50"/>
      <c r="L6" s="50"/>
      <c r="M6" s="50"/>
      <c r="N6" s="50"/>
      <c r="O6" s="50"/>
      <c r="P6" s="50"/>
      <c r="Q6" s="50"/>
      <c r="R6" s="50"/>
      <c r="S6" s="50"/>
      <c r="T6" s="50"/>
      <c r="U6" s="19"/>
      <c r="V6" s="50"/>
      <c r="W6" s="50"/>
      <c r="X6" s="50"/>
      <c r="Y6" s="50"/>
      <c r="Z6" s="50"/>
      <c r="AA6" s="50"/>
      <c r="AB6" s="50"/>
      <c r="AC6" s="50"/>
      <c r="AD6" s="50"/>
      <c r="AE6" s="50"/>
      <c r="AF6" s="50"/>
      <c r="AG6" s="50"/>
      <c r="AH6" s="50"/>
      <c r="AI6" s="50"/>
      <c r="AJ6" s="243"/>
      <c r="AK6" s="50"/>
    </row>
    <row r="7" spans="1:46" ht="15.75" thickBot="1">
      <c r="A7" s="548" t="s">
        <v>294</v>
      </c>
      <c r="B7" s="548"/>
      <c r="C7" s="548"/>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243"/>
      <c r="AK7" s="50"/>
    </row>
    <row r="8" spans="1:46" s="211" customFormat="1" ht="30.75" customHeight="1">
      <c r="A8" s="264" t="s">
        <v>261</v>
      </c>
      <c r="B8" s="340"/>
      <c r="C8" s="265" t="s">
        <v>260</v>
      </c>
      <c r="D8" s="266">
        <v>1990</v>
      </c>
      <c r="E8" s="266">
        <v>1991</v>
      </c>
      <c r="F8" s="266">
        <v>1992</v>
      </c>
      <c r="G8" s="266">
        <v>1993</v>
      </c>
      <c r="H8" s="266">
        <v>1994</v>
      </c>
      <c r="I8" s="266">
        <v>1995</v>
      </c>
      <c r="J8" s="266">
        <v>1996</v>
      </c>
      <c r="K8" s="266">
        <v>1997</v>
      </c>
      <c r="L8" s="266">
        <v>1998</v>
      </c>
      <c r="M8" s="266">
        <v>1999</v>
      </c>
      <c r="N8" s="266">
        <v>2000</v>
      </c>
      <c r="O8" s="266">
        <v>2001</v>
      </c>
      <c r="P8" s="266">
        <v>2002</v>
      </c>
      <c r="Q8" s="266">
        <v>2003</v>
      </c>
      <c r="R8" s="266">
        <v>2004</v>
      </c>
      <c r="S8" s="266">
        <v>2005</v>
      </c>
      <c r="T8" s="266">
        <v>2006</v>
      </c>
      <c r="U8" s="266">
        <v>2007</v>
      </c>
      <c r="V8" s="266">
        <v>2008</v>
      </c>
      <c r="W8" s="266">
        <v>2009</v>
      </c>
      <c r="X8" s="266">
        <v>2010</v>
      </c>
      <c r="Y8" s="266">
        <v>2011</v>
      </c>
      <c r="Z8" s="266">
        <v>2012</v>
      </c>
      <c r="AA8" s="266">
        <v>2013</v>
      </c>
      <c r="AB8" s="266">
        <v>2014</v>
      </c>
      <c r="AC8" s="266">
        <v>2015</v>
      </c>
      <c r="AD8" s="266">
        <v>2016</v>
      </c>
      <c r="AE8" s="266">
        <v>2017</v>
      </c>
      <c r="AF8" s="266">
        <v>2018</v>
      </c>
      <c r="AG8" s="266">
        <v>2019</v>
      </c>
      <c r="AH8" s="266">
        <v>2020</v>
      </c>
      <c r="AI8" s="266">
        <v>2021</v>
      </c>
      <c r="AJ8" s="266">
        <v>2022</v>
      </c>
      <c r="AK8" s="341" t="s">
        <v>259</v>
      </c>
    </row>
    <row r="9" spans="1:46">
      <c r="A9" s="210" t="s">
        <v>130</v>
      </c>
      <c r="B9" s="336"/>
      <c r="C9" s="418">
        <v>16091.545125539798</v>
      </c>
      <c r="D9" s="418">
        <v>0</v>
      </c>
      <c r="E9" s="418">
        <v>0</v>
      </c>
      <c r="F9" s="418">
        <v>0</v>
      </c>
      <c r="G9" s="418">
        <v>0</v>
      </c>
      <c r="H9" s="418">
        <v>0</v>
      </c>
      <c r="I9" s="418">
        <v>0</v>
      </c>
      <c r="J9" s="418">
        <v>0</v>
      </c>
      <c r="K9" s="418">
        <v>0</v>
      </c>
      <c r="L9" s="418">
        <v>0</v>
      </c>
      <c r="M9" s="418">
        <v>0</v>
      </c>
      <c r="N9" s="418">
        <v>0</v>
      </c>
      <c r="O9" s="418">
        <v>0</v>
      </c>
      <c r="P9" s="418">
        <v>0</v>
      </c>
      <c r="Q9" s="418">
        <v>0</v>
      </c>
      <c r="R9" s="418">
        <v>0</v>
      </c>
      <c r="S9" s="418">
        <v>40303</v>
      </c>
      <c r="T9" s="418">
        <v>74957</v>
      </c>
      <c r="U9" s="418">
        <v>70028</v>
      </c>
      <c r="V9" s="418">
        <v>79015</v>
      </c>
      <c r="W9" s="418">
        <v>75934</v>
      </c>
      <c r="X9" s="418">
        <v>60425</v>
      </c>
      <c r="Y9" s="418">
        <v>74474</v>
      </c>
      <c r="Z9" s="418">
        <v>70727</v>
      </c>
      <c r="AA9" s="418">
        <v>100457</v>
      </c>
      <c r="AB9" s="418">
        <v>88600</v>
      </c>
      <c r="AC9" s="418">
        <v>80631</v>
      </c>
      <c r="AD9" s="418">
        <v>68516</v>
      </c>
      <c r="AE9" s="418">
        <v>48873</v>
      </c>
      <c r="AF9" s="418">
        <v>566</v>
      </c>
      <c r="AG9" s="418">
        <v>0</v>
      </c>
      <c r="AH9" s="418">
        <v>0</v>
      </c>
      <c r="AI9" s="418">
        <v>0</v>
      </c>
      <c r="AJ9" s="418">
        <v>0</v>
      </c>
      <c r="AK9" s="419">
        <f>SUM($C9:AJ9)</f>
        <v>949597.54512553976</v>
      </c>
      <c r="AM9" s="211"/>
    </row>
    <row r="10" spans="1:46">
      <c r="A10" s="210" t="s">
        <v>258</v>
      </c>
      <c r="B10" s="336"/>
      <c r="C10" s="209">
        <v>1977855.2878702015</v>
      </c>
      <c r="D10" s="209">
        <v>431837.35051466379</v>
      </c>
      <c r="E10" s="209">
        <v>331280</v>
      </c>
      <c r="F10" s="209">
        <v>377326</v>
      </c>
      <c r="G10" s="209">
        <v>368879.51</v>
      </c>
      <c r="H10" s="209">
        <v>330246.38</v>
      </c>
      <c r="I10" s="209">
        <v>288696.33333333337</v>
      </c>
      <c r="J10" s="209">
        <v>317056</v>
      </c>
      <c r="K10" s="209">
        <v>411822</v>
      </c>
      <c r="L10" s="209">
        <v>452776.97</v>
      </c>
      <c r="M10" s="209">
        <v>315523</v>
      </c>
      <c r="N10" s="209">
        <v>244855.82800000001</v>
      </c>
      <c r="O10" s="209">
        <v>284727.23</v>
      </c>
      <c r="P10" s="209">
        <v>271869.93300000002</v>
      </c>
      <c r="Q10" s="209">
        <v>303776.11099999998</v>
      </c>
      <c r="R10" s="209">
        <v>88709.48</v>
      </c>
      <c r="S10" s="209">
        <v>330446</v>
      </c>
      <c r="T10" s="209">
        <v>239347</v>
      </c>
      <c r="U10" s="209">
        <v>199041</v>
      </c>
      <c r="V10" s="209">
        <v>229744</v>
      </c>
      <c r="W10" s="209">
        <v>204536</v>
      </c>
      <c r="X10" s="209">
        <v>219449</v>
      </c>
      <c r="Y10" s="209">
        <v>254064</v>
      </c>
      <c r="Z10" s="209">
        <v>222871</v>
      </c>
      <c r="AA10" s="209">
        <v>229486</v>
      </c>
      <c r="AB10" s="209">
        <v>121051</v>
      </c>
      <c r="AC10" s="209">
        <v>136145</v>
      </c>
      <c r="AD10" s="209">
        <v>148097</v>
      </c>
      <c r="AE10" s="209">
        <v>169292</v>
      </c>
      <c r="AF10" s="209">
        <v>164509</v>
      </c>
      <c r="AG10" s="209">
        <v>99338</v>
      </c>
      <c r="AH10" s="209">
        <v>89494</v>
      </c>
      <c r="AI10" s="209">
        <v>184601.14600000001</v>
      </c>
      <c r="AJ10" s="209">
        <v>157386.76699999996</v>
      </c>
      <c r="AK10" s="221">
        <f>SUM($C10:AJ10)</f>
        <v>10196135.326718196</v>
      </c>
    </row>
    <row r="11" spans="1:46">
      <c r="A11" s="210" t="s">
        <v>309</v>
      </c>
      <c r="B11" s="336"/>
      <c r="C11" s="418" t="s">
        <v>293</v>
      </c>
      <c r="D11" s="418" t="s">
        <v>293</v>
      </c>
      <c r="E11" s="418" t="s">
        <v>293</v>
      </c>
      <c r="F11" s="418" t="s">
        <v>293</v>
      </c>
      <c r="G11" s="418" t="s">
        <v>293</v>
      </c>
      <c r="H11" s="418" t="s">
        <v>293</v>
      </c>
      <c r="I11" s="418" t="s">
        <v>293</v>
      </c>
      <c r="J11" s="418" t="s">
        <v>293</v>
      </c>
      <c r="K11" s="418" t="s">
        <v>293</v>
      </c>
      <c r="L11" s="418" t="s">
        <v>293</v>
      </c>
      <c r="M11" s="418" t="s">
        <v>293</v>
      </c>
      <c r="N11" s="418" t="s">
        <v>293</v>
      </c>
      <c r="O11" s="418" t="s">
        <v>293</v>
      </c>
      <c r="P11" s="418" t="s">
        <v>293</v>
      </c>
      <c r="Q11" s="418" t="s">
        <v>293</v>
      </c>
      <c r="R11" s="418" t="s">
        <v>293</v>
      </c>
      <c r="S11" s="418">
        <v>0</v>
      </c>
      <c r="T11" s="418">
        <v>0</v>
      </c>
      <c r="U11" s="418">
        <v>0</v>
      </c>
      <c r="V11" s="418">
        <v>0</v>
      </c>
      <c r="W11" s="418">
        <v>0</v>
      </c>
      <c r="X11" s="418">
        <v>0</v>
      </c>
      <c r="Y11" s="418">
        <v>0</v>
      </c>
      <c r="Z11" s="418">
        <v>0</v>
      </c>
      <c r="AA11" s="418">
        <v>0</v>
      </c>
      <c r="AB11" s="418">
        <v>0</v>
      </c>
      <c r="AC11" s="418">
        <v>0</v>
      </c>
      <c r="AD11" s="418">
        <v>0</v>
      </c>
      <c r="AE11" s="418">
        <v>0</v>
      </c>
      <c r="AF11" s="418">
        <v>0</v>
      </c>
      <c r="AG11" s="418">
        <v>0</v>
      </c>
      <c r="AH11" s="418">
        <v>0</v>
      </c>
      <c r="AI11" s="418">
        <v>0</v>
      </c>
      <c r="AJ11" s="418">
        <v>0</v>
      </c>
      <c r="AK11" s="419">
        <f>SUM($C11:AJ11)</f>
        <v>0</v>
      </c>
    </row>
    <row r="12" spans="1:46">
      <c r="A12" s="210" t="s">
        <v>47</v>
      </c>
      <c r="B12" s="336"/>
      <c r="C12" s="209">
        <v>3213516.9884779765</v>
      </c>
      <c r="D12" s="209">
        <v>644493.86634359986</v>
      </c>
      <c r="E12" s="209">
        <v>515564</v>
      </c>
      <c r="F12" s="209">
        <v>551705</v>
      </c>
      <c r="G12" s="209">
        <v>580416</v>
      </c>
      <c r="H12" s="209">
        <v>685049</v>
      </c>
      <c r="I12" s="209">
        <v>728244</v>
      </c>
      <c r="J12" s="209">
        <v>968155</v>
      </c>
      <c r="K12" s="209">
        <v>1071738.3333333335</v>
      </c>
      <c r="L12" s="209">
        <v>763794.10900000005</v>
      </c>
      <c r="M12" s="209">
        <v>573344.81999999995</v>
      </c>
      <c r="N12" s="209">
        <v>597815</v>
      </c>
      <c r="O12" s="209">
        <v>628892.07499999995</v>
      </c>
      <c r="P12" s="209">
        <v>704657.74309999996</v>
      </c>
      <c r="Q12" s="209">
        <v>786061</v>
      </c>
      <c r="R12" s="209">
        <v>638915</v>
      </c>
      <c r="S12" s="209">
        <v>759136</v>
      </c>
      <c r="T12" s="209">
        <v>744133</v>
      </c>
      <c r="U12" s="209">
        <v>713635</v>
      </c>
      <c r="V12" s="209">
        <v>681816</v>
      </c>
      <c r="W12" s="209">
        <v>958353</v>
      </c>
      <c r="X12" s="209">
        <v>1178963</v>
      </c>
      <c r="Y12" s="209">
        <v>1046036</v>
      </c>
      <c r="Z12" s="209">
        <v>1024130</v>
      </c>
      <c r="AA12" s="209">
        <v>962999</v>
      </c>
      <c r="AB12" s="209">
        <v>1016706</v>
      </c>
      <c r="AC12" s="209">
        <v>1004020</v>
      </c>
      <c r="AD12" s="209">
        <v>997051</v>
      </c>
      <c r="AE12" s="209">
        <v>969062</v>
      </c>
      <c r="AF12" s="209">
        <v>989482</v>
      </c>
      <c r="AG12" s="209">
        <v>1074414</v>
      </c>
      <c r="AH12" s="209">
        <v>1039655</v>
      </c>
      <c r="AI12" s="209">
        <v>907318.54500000004</v>
      </c>
      <c r="AJ12" s="209">
        <v>892124.90699999989</v>
      </c>
      <c r="AK12" s="221">
        <f>SUM($C12:AJ12)</f>
        <v>30611396.387254912</v>
      </c>
    </row>
    <row r="13" spans="1:46">
      <c r="A13" s="210" t="s">
        <v>137</v>
      </c>
      <c r="B13" s="336"/>
      <c r="C13" s="418">
        <v>4715372.5638515139</v>
      </c>
      <c r="D13" s="418">
        <v>89282.623308199996</v>
      </c>
      <c r="E13" s="418">
        <v>57499</v>
      </c>
      <c r="F13" s="418">
        <v>49377</v>
      </c>
      <c r="G13" s="418">
        <v>74419</v>
      </c>
      <c r="H13" s="418">
        <v>89244</v>
      </c>
      <c r="I13" s="418">
        <v>107090</v>
      </c>
      <c r="J13" s="418">
        <v>144084</v>
      </c>
      <c r="K13" s="418">
        <v>145969</v>
      </c>
      <c r="L13" s="418">
        <v>116908</v>
      </c>
      <c r="M13" s="418">
        <v>111629</v>
      </c>
      <c r="N13" s="418">
        <v>109612</v>
      </c>
      <c r="O13" s="418">
        <v>128495</v>
      </c>
      <c r="P13" s="418">
        <v>131153.67000000001</v>
      </c>
      <c r="Q13" s="418">
        <v>129715.77</v>
      </c>
      <c r="R13" s="418">
        <v>133571</v>
      </c>
      <c r="S13" s="418">
        <v>88494</v>
      </c>
      <c r="T13" s="418">
        <v>71403</v>
      </c>
      <c r="U13" s="418">
        <v>81676</v>
      </c>
      <c r="V13" s="418">
        <v>79803</v>
      </c>
      <c r="W13" s="418">
        <v>73087</v>
      </c>
      <c r="X13" s="418">
        <v>52846</v>
      </c>
      <c r="Y13" s="418">
        <v>49820</v>
      </c>
      <c r="Z13" s="418">
        <v>18773</v>
      </c>
      <c r="AA13" s="418">
        <v>16352</v>
      </c>
      <c r="AB13" s="418">
        <v>23622</v>
      </c>
      <c r="AC13" s="418">
        <v>19134</v>
      </c>
      <c r="AD13" s="418">
        <v>7017</v>
      </c>
      <c r="AE13" s="418">
        <v>22733</v>
      </c>
      <c r="AF13" s="418">
        <v>14926</v>
      </c>
      <c r="AG13" s="418">
        <v>0</v>
      </c>
      <c r="AH13" s="418">
        <v>0</v>
      </c>
      <c r="AI13" s="418">
        <v>210.09699999999998</v>
      </c>
      <c r="AJ13" s="418">
        <v>6929.0209999999997</v>
      </c>
      <c r="AK13" s="419">
        <f>SUM($C13:AJ13)</f>
        <v>6960246.7451597136</v>
      </c>
    </row>
    <row r="14" spans="1:46">
      <c r="A14" s="210" t="s">
        <v>257</v>
      </c>
      <c r="B14" s="336"/>
      <c r="C14" s="209">
        <v>43818169.688666008</v>
      </c>
      <c r="D14" s="209">
        <v>860739.7879752001</v>
      </c>
      <c r="E14" s="209">
        <v>866120</v>
      </c>
      <c r="F14" s="209">
        <v>1035071</v>
      </c>
      <c r="G14" s="209">
        <v>1059577</v>
      </c>
      <c r="H14" s="209">
        <v>1104361.3333333333</v>
      </c>
      <c r="I14" s="209">
        <v>958477</v>
      </c>
      <c r="J14" s="209">
        <v>1061930</v>
      </c>
      <c r="K14" s="209">
        <v>1114679</v>
      </c>
      <c r="L14" s="209">
        <v>1108776</v>
      </c>
      <c r="M14" s="209">
        <v>1125368</v>
      </c>
      <c r="N14" s="209">
        <v>1062720</v>
      </c>
      <c r="O14" s="209">
        <v>937598.21009396785</v>
      </c>
      <c r="P14" s="209">
        <v>945126.93800000008</v>
      </c>
      <c r="Q14" s="209">
        <v>1003704</v>
      </c>
      <c r="R14" s="209">
        <v>1192062</v>
      </c>
      <c r="S14" s="209">
        <v>910775</v>
      </c>
      <c r="T14" s="209">
        <v>776281</v>
      </c>
      <c r="U14" s="209">
        <v>657954</v>
      </c>
      <c r="V14" s="209">
        <v>653918</v>
      </c>
      <c r="W14" s="209">
        <v>779025</v>
      </c>
      <c r="X14" s="209">
        <v>911400</v>
      </c>
      <c r="Y14" s="209">
        <v>976735</v>
      </c>
      <c r="Z14" s="209">
        <v>918530</v>
      </c>
      <c r="AA14" s="209">
        <v>855542</v>
      </c>
      <c r="AB14" s="209">
        <v>797160</v>
      </c>
      <c r="AC14" s="209">
        <v>766854</v>
      </c>
      <c r="AD14" s="209">
        <v>979471</v>
      </c>
      <c r="AE14" s="209">
        <v>938395</v>
      </c>
      <c r="AF14" s="209">
        <v>827713</v>
      </c>
      <c r="AG14" s="209">
        <v>596753</v>
      </c>
      <c r="AH14" s="209">
        <v>611608</v>
      </c>
      <c r="AI14" s="209">
        <v>637049.13100000005</v>
      </c>
      <c r="AJ14" s="209">
        <v>551596.11499999999</v>
      </c>
      <c r="AK14" s="221">
        <f>SUM($C14:AJ14)</f>
        <v>73401239.204068512</v>
      </c>
    </row>
    <row r="15" spans="1:46">
      <c r="A15" s="210" t="s">
        <v>256</v>
      </c>
      <c r="B15" s="336"/>
      <c r="C15" s="418">
        <v>4990730.2373176888</v>
      </c>
      <c r="D15" s="418">
        <v>525664.70691000007</v>
      </c>
      <c r="E15" s="418">
        <v>629017</v>
      </c>
      <c r="F15" s="418">
        <v>540341</v>
      </c>
      <c r="G15" s="418">
        <v>499632</v>
      </c>
      <c r="H15" s="418">
        <v>519432</v>
      </c>
      <c r="I15" s="418">
        <v>663521</v>
      </c>
      <c r="J15" s="418">
        <v>1197542</v>
      </c>
      <c r="K15" s="418">
        <v>1145193</v>
      </c>
      <c r="L15" s="418">
        <v>1291156.83</v>
      </c>
      <c r="M15" s="418">
        <v>1189707</v>
      </c>
      <c r="N15" s="418">
        <v>1095356.9949999999</v>
      </c>
      <c r="O15" s="418">
        <v>1234636.3048</v>
      </c>
      <c r="P15" s="418">
        <v>1076479.808</v>
      </c>
      <c r="Q15" s="418">
        <v>948995</v>
      </c>
      <c r="R15" s="418">
        <v>850412</v>
      </c>
      <c r="S15" s="418">
        <v>1183815</v>
      </c>
      <c r="T15" s="418">
        <v>1091842</v>
      </c>
      <c r="U15" s="418">
        <v>1014154</v>
      </c>
      <c r="V15" s="418">
        <v>863492</v>
      </c>
      <c r="W15" s="418">
        <v>898020</v>
      </c>
      <c r="X15" s="418">
        <v>813941</v>
      </c>
      <c r="Y15" s="418">
        <v>814885</v>
      </c>
      <c r="Z15" s="418">
        <v>852148</v>
      </c>
      <c r="AA15" s="418">
        <v>703005</v>
      </c>
      <c r="AB15" s="418">
        <v>527030</v>
      </c>
      <c r="AC15" s="418">
        <v>470820</v>
      </c>
      <c r="AD15" s="418">
        <v>542608</v>
      </c>
      <c r="AE15" s="418">
        <v>766507</v>
      </c>
      <c r="AF15" s="418">
        <v>841799</v>
      </c>
      <c r="AG15" s="418">
        <v>875901</v>
      </c>
      <c r="AH15" s="418">
        <v>778870</v>
      </c>
      <c r="AI15" s="418">
        <v>732742.59199999995</v>
      </c>
      <c r="AJ15" s="418">
        <v>827617.44899999979</v>
      </c>
      <c r="AK15" s="419">
        <f>SUM($C15:AJ15)</f>
        <v>32997013.923027687</v>
      </c>
      <c r="AQ15" s="208"/>
      <c r="AR15" s="35"/>
      <c r="AS15" s="35"/>
      <c r="AT15" s="35"/>
    </row>
    <row r="16" spans="1:46">
      <c r="A16" s="210" t="s">
        <v>65</v>
      </c>
      <c r="B16" s="336"/>
      <c r="C16" s="209">
        <v>8736.0330168986002</v>
      </c>
      <c r="D16" s="209">
        <v>0</v>
      </c>
      <c r="E16" s="209">
        <v>0</v>
      </c>
      <c r="F16" s="209">
        <v>0</v>
      </c>
      <c r="G16" s="209">
        <v>0</v>
      </c>
      <c r="H16" s="209">
        <v>0</v>
      </c>
      <c r="I16" s="209">
        <v>0</v>
      </c>
      <c r="J16" s="209">
        <v>0</v>
      </c>
      <c r="K16" s="209">
        <v>0</v>
      </c>
      <c r="L16" s="209">
        <v>0</v>
      </c>
      <c r="M16" s="209">
        <v>0</v>
      </c>
      <c r="N16" s="209">
        <v>0</v>
      </c>
      <c r="O16" s="209">
        <v>0</v>
      </c>
      <c r="P16" s="209">
        <v>0</v>
      </c>
      <c r="Q16" s="209">
        <v>0</v>
      </c>
      <c r="R16" s="209">
        <v>0</v>
      </c>
      <c r="S16" s="209">
        <v>0</v>
      </c>
      <c r="T16" s="209">
        <v>0</v>
      </c>
      <c r="U16" s="209">
        <v>0</v>
      </c>
      <c r="V16" s="209">
        <v>0</v>
      </c>
      <c r="W16" s="209">
        <v>0</v>
      </c>
      <c r="X16" s="209">
        <v>0</v>
      </c>
      <c r="Y16" s="209">
        <v>0</v>
      </c>
      <c r="Z16" s="209">
        <v>0</v>
      </c>
      <c r="AA16" s="209">
        <v>0</v>
      </c>
      <c r="AB16" s="209">
        <v>0</v>
      </c>
      <c r="AC16" s="209">
        <v>0</v>
      </c>
      <c r="AD16" s="209">
        <v>0</v>
      </c>
      <c r="AE16" s="209">
        <v>0</v>
      </c>
      <c r="AF16" s="209">
        <v>0</v>
      </c>
      <c r="AG16" s="209">
        <v>0</v>
      </c>
      <c r="AH16" s="209">
        <v>0</v>
      </c>
      <c r="AI16" s="209">
        <v>0</v>
      </c>
      <c r="AJ16" s="209">
        <v>0</v>
      </c>
      <c r="AK16" s="221">
        <f>SUM($C16:AJ16)</f>
        <v>8736.0330168986002</v>
      </c>
      <c r="AQ16" s="208"/>
      <c r="AR16" s="35"/>
      <c r="AS16" s="35"/>
      <c r="AT16" s="35"/>
    </row>
    <row r="17" spans="1:46">
      <c r="A17" s="210" t="s">
        <v>291</v>
      </c>
      <c r="B17" s="336"/>
      <c r="C17" s="418" t="s">
        <v>293</v>
      </c>
      <c r="D17" s="418" t="s">
        <v>293</v>
      </c>
      <c r="E17" s="418" t="s">
        <v>293</v>
      </c>
      <c r="F17" s="418" t="s">
        <v>293</v>
      </c>
      <c r="G17" s="418" t="s">
        <v>293</v>
      </c>
      <c r="H17" s="418" t="s">
        <v>293</v>
      </c>
      <c r="I17" s="418" t="s">
        <v>293</v>
      </c>
      <c r="J17" s="418" t="s">
        <v>293</v>
      </c>
      <c r="K17" s="418" t="s">
        <v>293</v>
      </c>
      <c r="L17" s="418" t="s">
        <v>293</v>
      </c>
      <c r="M17" s="418" t="s">
        <v>293</v>
      </c>
      <c r="N17" s="418" t="s">
        <v>293</v>
      </c>
      <c r="O17" s="418" t="s">
        <v>293</v>
      </c>
      <c r="P17" s="418" t="s">
        <v>293</v>
      </c>
      <c r="Q17" s="418" t="s">
        <v>293</v>
      </c>
      <c r="R17" s="418" t="s">
        <v>293</v>
      </c>
      <c r="S17" s="418">
        <v>0</v>
      </c>
      <c r="T17" s="418">
        <v>0</v>
      </c>
      <c r="U17" s="418">
        <v>0</v>
      </c>
      <c r="V17" s="418">
        <v>0</v>
      </c>
      <c r="W17" s="418">
        <v>0</v>
      </c>
      <c r="X17" s="418">
        <v>0</v>
      </c>
      <c r="Y17" s="418">
        <v>0</v>
      </c>
      <c r="Z17" s="418">
        <v>0</v>
      </c>
      <c r="AA17" s="418">
        <v>0</v>
      </c>
      <c r="AB17" s="418">
        <v>0</v>
      </c>
      <c r="AC17" s="418">
        <v>0</v>
      </c>
      <c r="AD17" s="418">
        <v>0</v>
      </c>
      <c r="AE17" s="418">
        <v>0</v>
      </c>
      <c r="AF17" s="418">
        <v>0</v>
      </c>
      <c r="AG17" s="418">
        <v>0</v>
      </c>
      <c r="AH17" s="418">
        <v>0</v>
      </c>
      <c r="AI17" s="418">
        <v>0</v>
      </c>
      <c r="AJ17" s="418">
        <v>0</v>
      </c>
      <c r="AK17" s="419">
        <f>SUM($C17:AJ17)</f>
        <v>0</v>
      </c>
      <c r="AQ17" s="208"/>
      <c r="AR17" s="35"/>
      <c r="AS17" s="35"/>
      <c r="AT17" s="35"/>
    </row>
    <row r="18" spans="1:46">
      <c r="A18" s="210" t="s">
        <v>69</v>
      </c>
      <c r="B18" s="336"/>
      <c r="C18" s="209">
        <v>34672.104600611798</v>
      </c>
      <c r="D18" s="209">
        <v>0</v>
      </c>
      <c r="E18" s="209">
        <v>0</v>
      </c>
      <c r="F18" s="209">
        <v>0</v>
      </c>
      <c r="G18" s="209">
        <v>0</v>
      </c>
      <c r="H18" s="209">
        <v>0</v>
      </c>
      <c r="I18" s="209">
        <v>17467</v>
      </c>
      <c r="J18" s="209">
        <v>43500</v>
      </c>
      <c r="K18" s="209">
        <v>12107</v>
      </c>
      <c r="L18" s="209">
        <v>0</v>
      </c>
      <c r="M18" s="209">
        <v>0</v>
      </c>
      <c r="N18" s="209">
        <v>0</v>
      </c>
      <c r="O18" s="209">
        <v>0</v>
      </c>
      <c r="P18" s="209">
        <v>1557</v>
      </c>
      <c r="Q18" s="209">
        <v>2193.75</v>
      </c>
      <c r="R18" s="209">
        <v>0</v>
      </c>
      <c r="S18" s="209">
        <v>0</v>
      </c>
      <c r="T18" s="209">
        <v>2000</v>
      </c>
      <c r="U18" s="209">
        <v>18446</v>
      </c>
      <c r="V18" s="209">
        <v>21754</v>
      </c>
      <c r="W18" s="209">
        <v>37109</v>
      </c>
      <c r="X18" s="209">
        <v>41669</v>
      </c>
      <c r="Y18" s="209">
        <v>41741</v>
      </c>
      <c r="Z18" s="209">
        <v>41982</v>
      </c>
      <c r="AA18" s="209">
        <v>16153</v>
      </c>
      <c r="AB18" s="209">
        <v>19622</v>
      </c>
      <c r="AC18" s="209">
        <v>3885</v>
      </c>
      <c r="AD18" s="209">
        <v>28330</v>
      </c>
      <c r="AE18" s="209">
        <v>48042</v>
      </c>
      <c r="AF18" s="209">
        <v>46626</v>
      </c>
      <c r="AG18" s="209">
        <v>41932</v>
      </c>
      <c r="AH18" s="209">
        <v>36190</v>
      </c>
      <c r="AI18" s="209">
        <v>35115.059000000001</v>
      </c>
      <c r="AJ18" s="209">
        <v>25969.975000000002</v>
      </c>
      <c r="AK18" s="221">
        <f>SUM($C18:AJ18)</f>
        <v>618062.88860061183</v>
      </c>
      <c r="AQ18" s="208"/>
      <c r="AR18" s="35"/>
      <c r="AS18" s="35"/>
      <c r="AT18" s="35"/>
    </row>
    <row r="19" spans="1:46">
      <c r="A19" s="210" t="s">
        <v>255</v>
      </c>
      <c r="B19" s="336"/>
      <c r="C19" s="418">
        <v>6469239.2265401706</v>
      </c>
      <c r="D19" s="418">
        <v>710049.23866100004</v>
      </c>
      <c r="E19" s="418">
        <v>778216</v>
      </c>
      <c r="F19" s="418">
        <v>700927</v>
      </c>
      <c r="G19" s="418">
        <v>689470</v>
      </c>
      <c r="H19" s="418">
        <v>741531.33333333337</v>
      </c>
      <c r="I19" s="418">
        <v>594588</v>
      </c>
      <c r="J19" s="418">
        <v>739969</v>
      </c>
      <c r="K19" s="418">
        <v>1152497</v>
      </c>
      <c r="L19" s="418">
        <v>1260255.8</v>
      </c>
      <c r="M19" s="418">
        <v>1169422.3</v>
      </c>
      <c r="N19" s="418">
        <v>1090947.335</v>
      </c>
      <c r="O19" s="418">
        <v>1082232.324</v>
      </c>
      <c r="P19" s="418">
        <v>1245820.6850000001</v>
      </c>
      <c r="Q19" s="418">
        <v>1215943</v>
      </c>
      <c r="R19" s="418">
        <v>1056223</v>
      </c>
      <c r="S19" s="418">
        <v>815634</v>
      </c>
      <c r="T19" s="418">
        <v>780343</v>
      </c>
      <c r="U19" s="418">
        <v>802318</v>
      </c>
      <c r="V19" s="418">
        <v>605749</v>
      </c>
      <c r="W19" s="418">
        <v>637917</v>
      </c>
      <c r="X19" s="418">
        <v>807462</v>
      </c>
      <c r="Y19" s="418">
        <v>825551</v>
      </c>
      <c r="Z19" s="418">
        <v>976414</v>
      </c>
      <c r="AA19" s="418">
        <v>1135245</v>
      </c>
      <c r="AB19" s="418">
        <v>1242695</v>
      </c>
      <c r="AC19" s="418">
        <v>1210058</v>
      </c>
      <c r="AD19" s="418">
        <v>1179528</v>
      </c>
      <c r="AE19" s="418">
        <v>1251681</v>
      </c>
      <c r="AF19" s="418">
        <v>1365670</v>
      </c>
      <c r="AG19" s="418">
        <v>1381072</v>
      </c>
      <c r="AH19" s="418">
        <v>1482349</v>
      </c>
      <c r="AI19" s="418">
        <v>1447153.7110000001</v>
      </c>
      <c r="AJ19" s="418">
        <v>1509695.7940000002</v>
      </c>
      <c r="AK19" s="419">
        <f>SUM($C19:AJ19)</f>
        <v>40153866.747534506</v>
      </c>
      <c r="AQ19" s="208"/>
      <c r="AR19" s="35"/>
      <c r="AS19" s="35"/>
      <c r="AT19" s="35"/>
    </row>
    <row r="20" spans="1:46">
      <c r="A20" s="210" t="s">
        <v>6</v>
      </c>
      <c r="B20" s="336"/>
      <c r="C20" s="209">
        <v>8116040.7844284074</v>
      </c>
      <c r="D20" s="209">
        <v>701497.14006539993</v>
      </c>
      <c r="E20" s="209">
        <v>722661</v>
      </c>
      <c r="F20" s="209">
        <v>715058</v>
      </c>
      <c r="G20" s="209">
        <v>628604</v>
      </c>
      <c r="H20" s="209">
        <v>616243</v>
      </c>
      <c r="I20" s="209">
        <v>614987</v>
      </c>
      <c r="J20" s="209">
        <v>556628</v>
      </c>
      <c r="K20" s="209">
        <v>462003</v>
      </c>
      <c r="L20" s="209">
        <v>437194</v>
      </c>
      <c r="M20" s="209">
        <v>389423</v>
      </c>
      <c r="N20" s="209">
        <v>457125.93500000006</v>
      </c>
      <c r="O20" s="209">
        <v>428484.12</v>
      </c>
      <c r="P20" s="209">
        <v>446401.23700000002</v>
      </c>
      <c r="Q20" s="209">
        <v>306489</v>
      </c>
      <c r="R20" s="209">
        <v>196902</v>
      </c>
      <c r="S20" s="209">
        <v>155896</v>
      </c>
      <c r="T20" s="209">
        <v>186991</v>
      </c>
      <c r="U20" s="209">
        <v>137095</v>
      </c>
      <c r="V20" s="209">
        <v>44782</v>
      </c>
      <c r="W20" s="209">
        <v>14883</v>
      </c>
      <c r="X20" s="209">
        <v>49</v>
      </c>
      <c r="Y20" s="209">
        <v>222</v>
      </c>
      <c r="Z20" s="209">
        <v>41432</v>
      </c>
      <c r="AA20" s="209">
        <v>196195</v>
      </c>
      <c r="AB20" s="209">
        <v>167123</v>
      </c>
      <c r="AC20" s="209">
        <v>173647</v>
      </c>
      <c r="AD20" s="209">
        <v>194836</v>
      </c>
      <c r="AE20" s="209">
        <v>233745</v>
      </c>
      <c r="AF20" s="209">
        <v>204183</v>
      </c>
      <c r="AG20" s="209">
        <v>255635</v>
      </c>
      <c r="AH20" s="209">
        <v>341579</v>
      </c>
      <c r="AI20" s="209">
        <v>294244.81900000002</v>
      </c>
      <c r="AJ20" s="209">
        <v>295569.87199999997</v>
      </c>
      <c r="AK20" s="221">
        <f>SUM($C20:AJ20)</f>
        <v>18733848.907493807</v>
      </c>
      <c r="AQ20" s="208"/>
      <c r="AR20" s="35"/>
      <c r="AS20" s="35"/>
      <c r="AT20" s="35"/>
    </row>
    <row r="21" spans="1:46">
      <c r="A21" s="210" t="s">
        <v>7</v>
      </c>
      <c r="B21" s="336"/>
      <c r="C21" s="418" t="s">
        <v>293</v>
      </c>
      <c r="D21" s="418" t="s">
        <v>293</v>
      </c>
      <c r="E21" s="418" t="s">
        <v>293</v>
      </c>
      <c r="F21" s="418" t="s">
        <v>293</v>
      </c>
      <c r="G21" s="418" t="s">
        <v>293</v>
      </c>
      <c r="H21" s="418" t="s">
        <v>293</v>
      </c>
      <c r="I21" s="418" t="s">
        <v>293</v>
      </c>
      <c r="J21" s="418" t="s">
        <v>293</v>
      </c>
      <c r="K21" s="418" t="s">
        <v>293</v>
      </c>
      <c r="L21" s="418" t="s">
        <v>293</v>
      </c>
      <c r="M21" s="418" t="s">
        <v>293</v>
      </c>
      <c r="N21" s="418" t="s">
        <v>293</v>
      </c>
      <c r="O21" s="418" t="s">
        <v>293</v>
      </c>
      <c r="P21" s="418" t="s">
        <v>293</v>
      </c>
      <c r="Q21" s="418" t="s">
        <v>293</v>
      </c>
      <c r="R21" s="418" t="s">
        <v>293</v>
      </c>
      <c r="S21" s="418">
        <v>0</v>
      </c>
      <c r="T21" s="418">
        <v>0</v>
      </c>
      <c r="U21" s="418">
        <v>0</v>
      </c>
      <c r="V21" s="418">
        <v>0</v>
      </c>
      <c r="W21" s="418">
        <v>0</v>
      </c>
      <c r="X21" s="418">
        <v>0</v>
      </c>
      <c r="Y21" s="418">
        <v>0</v>
      </c>
      <c r="Z21" s="418">
        <v>0</v>
      </c>
      <c r="AA21" s="418">
        <v>0</v>
      </c>
      <c r="AB21" s="418">
        <v>0</v>
      </c>
      <c r="AC21" s="418">
        <v>0</v>
      </c>
      <c r="AD21" s="418">
        <v>0</v>
      </c>
      <c r="AE21" s="418">
        <v>0</v>
      </c>
      <c r="AF21" s="418">
        <v>0</v>
      </c>
      <c r="AG21" s="418">
        <v>0</v>
      </c>
      <c r="AH21" s="418">
        <v>0</v>
      </c>
      <c r="AI21" s="418">
        <v>0</v>
      </c>
      <c r="AJ21" s="418">
        <v>0</v>
      </c>
      <c r="AK21" s="419">
        <f>SUM($C21:AJ21)</f>
        <v>0</v>
      </c>
      <c r="AQ21" s="208"/>
      <c r="AR21" s="35"/>
      <c r="AS21" s="35"/>
      <c r="AT21" s="35"/>
    </row>
    <row r="22" spans="1:46">
      <c r="A22" s="210" t="s">
        <v>254</v>
      </c>
      <c r="B22" s="336"/>
      <c r="C22" s="209">
        <v>2997775.2227038112</v>
      </c>
      <c r="D22" s="209">
        <v>64590.849919400003</v>
      </c>
      <c r="E22" s="209">
        <v>26133</v>
      </c>
      <c r="F22" s="209">
        <v>5282</v>
      </c>
      <c r="G22" s="209">
        <v>0</v>
      </c>
      <c r="H22" s="209">
        <v>1412</v>
      </c>
      <c r="I22" s="209">
        <v>23345</v>
      </c>
      <c r="J22" s="209">
        <v>55859</v>
      </c>
      <c r="K22" s="209">
        <v>48266</v>
      </c>
      <c r="L22" s="209">
        <v>0</v>
      </c>
      <c r="M22" s="209">
        <v>0</v>
      </c>
      <c r="N22" s="209">
        <v>0</v>
      </c>
      <c r="O22" s="209">
        <v>0</v>
      </c>
      <c r="P22" s="209">
        <v>137434.155</v>
      </c>
      <c r="Q22" s="209">
        <v>112204.78</v>
      </c>
      <c r="R22" s="209">
        <v>68864</v>
      </c>
      <c r="S22" s="209">
        <v>0</v>
      </c>
      <c r="T22" s="209">
        <v>643</v>
      </c>
      <c r="U22" s="209">
        <v>3726</v>
      </c>
      <c r="V22" s="209">
        <v>10234</v>
      </c>
      <c r="W22" s="209">
        <v>3824</v>
      </c>
      <c r="X22" s="209">
        <v>100691</v>
      </c>
      <c r="Y22" s="209">
        <v>111077</v>
      </c>
      <c r="Z22" s="209">
        <v>119895</v>
      </c>
      <c r="AA22" s="209">
        <v>139529</v>
      </c>
      <c r="AB22" s="209">
        <v>144497</v>
      </c>
      <c r="AC22" s="209">
        <v>169631</v>
      </c>
      <c r="AD22" s="209">
        <v>106707</v>
      </c>
      <c r="AE22" s="209">
        <v>17907</v>
      </c>
      <c r="AF22" s="209">
        <v>2825</v>
      </c>
      <c r="AG22" s="209">
        <v>7235</v>
      </c>
      <c r="AH22" s="209">
        <v>12900</v>
      </c>
      <c r="AI22" s="209">
        <v>28215.225000000002</v>
      </c>
      <c r="AJ22" s="209">
        <v>55389.616999999998</v>
      </c>
      <c r="AK22" s="221">
        <f>SUM($C22:AJ22)</f>
        <v>4576091.8496232098</v>
      </c>
      <c r="AQ22" s="208"/>
      <c r="AR22" s="35"/>
      <c r="AS22" s="35"/>
      <c r="AT22" s="35"/>
    </row>
    <row r="23" spans="1:46">
      <c r="A23" s="210" t="s">
        <v>253</v>
      </c>
      <c r="B23" s="336"/>
      <c r="C23" s="418">
        <v>872611.96556919557</v>
      </c>
      <c r="D23" s="418">
        <v>57678.439400399999</v>
      </c>
      <c r="E23" s="418">
        <v>80711</v>
      </c>
      <c r="F23" s="418">
        <v>36716</v>
      </c>
      <c r="G23" s="418">
        <v>55894</v>
      </c>
      <c r="H23" s="418">
        <v>117781.66666666667</v>
      </c>
      <c r="I23" s="418">
        <v>168893</v>
      </c>
      <c r="J23" s="418">
        <v>160752</v>
      </c>
      <c r="K23" s="418">
        <v>203793</v>
      </c>
      <c r="L23" s="418">
        <v>299811</v>
      </c>
      <c r="M23" s="418">
        <v>304039</v>
      </c>
      <c r="N23" s="418">
        <v>312148.15399999998</v>
      </c>
      <c r="O23" s="418">
        <v>413757.47200000001</v>
      </c>
      <c r="P23" s="418">
        <v>393533.06</v>
      </c>
      <c r="Q23" s="418">
        <v>420717.15</v>
      </c>
      <c r="R23" s="418">
        <v>406383</v>
      </c>
      <c r="S23" s="418">
        <v>150605</v>
      </c>
      <c r="T23" s="418">
        <v>93949</v>
      </c>
      <c r="U23" s="418">
        <v>58302</v>
      </c>
      <c r="V23" s="418">
        <v>36956</v>
      </c>
      <c r="W23" s="418">
        <v>2540</v>
      </c>
      <c r="X23" s="418">
        <v>0</v>
      </c>
      <c r="Y23" s="418">
        <v>0</v>
      </c>
      <c r="Z23" s="418">
        <v>0</v>
      </c>
      <c r="AA23" s="418">
        <v>98846</v>
      </c>
      <c r="AB23" s="418">
        <v>505194</v>
      </c>
      <c r="AC23" s="418">
        <v>491199</v>
      </c>
      <c r="AD23" s="418">
        <v>441675</v>
      </c>
      <c r="AE23" s="418">
        <v>560157</v>
      </c>
      <c r="AF23" s="418">
        <v>621542</v>
      </c>
      <c r="AG23" s="418">
        <v>729168</v>
      </c>
      <c r="AH23" s="418">
        <v>621959</v>
      </c>
      <c r="AI23" s="418">
        <v>560296.75800000003</v>
      </c>
      <c r="AJ23" s="418">
        <v>586832.103</v>
      </c>
      <c r="AK23" s="419">
        <f>SUM($C23:AJ23)</f>
        <v>9864440.768636262</v>
      </c>
      <c r="AQ23" s="208"/>
      <c r="AR23" s="35"/>
      <c r="AS23" s="35"/>
      <c r="AT23" s="35"/>
    </row>
    <row r="24" spans="1:46">
      <c r="A24" s="210" t="s">
        <v>252</v>
      </c>
      <c r="B24" s="336"/>
      <c r="C24" s="209">
        <v>672329.82199614693</v>
      </c>
      <c r="D24" s="209">
        <v>295915.47170639993</v>
      </c>
      <c r="E24" s="209">
        <v>353436</v>
      </c>
      <c r="F24" s="209">
        <v>362128</v>
      </c>
      <c r="G24" s="209">
        <v>361115.39500000002</v>
      </c>
      <c r="H24" s="209">
        <v>361810</v>
      </c>
      <c r="I24" s="209">
        <v>366362</v>
      </c>
      <c r="J24" s="209">
        <v>394273.66666666669</v>
      </c>
      <c r="K24" s="209">
        <v>438987</v>
      </c>
      <c r="L24" s="209">
        <v>366308.52</v>
      </c>
      <c r="M24" s="209">
        <v>431843.86</v>
      </c>
      <c r="N24" s="209">
        <v>416107.51399999997</v>
      </c>
      <c r="O24" s="209">
        <v>397897.46299999999</v>
      </c>
      <c r="P24" s="209">
        <v>356554.74639999995</v>
      </c>
      <c r="Q24" s="209">
        <v>415843</v>
      </c>
      <c r="R24" s="209">
        <v>306758</v>
      </c>
      <c r="S24" s="209">
        <v>256548</v>
      </c>
      <c r="T24" s="209">
        <v>241624</v>
      </c>
      <c r="U24" s="209">
        <v>210150</v>
      </c>
      <c r="V24" s="209">
        <v>136605</v>
      </c>
      <c r="W24" s="209">
        <v>143111</v>
      </c>
      <c r="X24" s="209">
        <v>134420</v>
      </c>
      <c r="Y24" s="209">
        <v>115657</v>
      </c>
      <c r="Z24" s="209">
        <v>128592</v>
      </c>
      <c r="AA24" s="209">
        <v>152546</v>
      </c>
      <c r="AB24" s="209">
        <v>121021</v>
      </c>
      <c r="AC24" s="209">
        <v>104507</v>
      </c>
      <c r="AD24" s="209">
        <v>106240</v>
      </c>
      <c r="AE24" s="209">
        <v>133204</v>
      </c>
      <c r="AF24" s="209">
        <v>178095</v>
      </c>
      <c r="AG24" s="209">
        <v>188469</v>
      </c>
      <c r="AH24" s="209">
        <v>164477</v>
      </c>
      <c r="AI24" s="209">
        <v>224737.48799999998</v>
      </c>
      <c r="AJ24" s="209">
        <v>271422.19200000004</v>
      </c>
      <c r="AK24" s="221">
        <f>SUM($C24:AJ24)</f>
        <v>9309096.1387692131</v>
      </c>
      <c r="AQ24" s="208"/>
      <c r="AR24" s="35"/>
      <c r="AS24" s="35"/>
      <c r="AT24" s="35"/>
    </row>
    <row r="25" spans="1:46">
      <c r="A25" s="210" t="s">
        <v>251</v>
      </c>
      <c r="B25" s="336"/>
      <c r="C25" s="418">
        <v>139325.64620005919</v>
      </c>
      <c r="D25" s="418">
        <v>0</v>
      </c>
      <c r="E25" s="418">
        <v>0</v>
      </c>
      <c r="F25" s="418">
        <v>0</v>
      </c>
      <c r="G25" s="418">
        <v>0</v>
      </c>
      <c r="H25" s="418">
        <v>0</v>
      </c>
      <c r="I25" s="418">
        <v>0</v>
      </c>
      <c r="J25" s="418">
        <v>0</v>
      </c>
      <c r="K25" s="418">
        <v>0</v>
      </c>
      <c r="L25" s="418">
        <v>0</v>
      </c>
      <c r="M25" s="418">
        <v>0</v>
      </c>
      <c r="N25" s="418">
        <v>0</v>
      </c>
      <c r="O25" s="418">
        <v>0</v>
      </c>
      <c r="P25" s="418">
        <v>0</v>
      </c>
      <c r="Q25" s="418">
        <v>0</v>
      </c>
      <c r="R25" s="418">
        <v>0</v>
      </c>
      <c r="S25" s="418">
        <v>0</v>
      </c>
      <c r="T25" s="418">
        <v>0</v>
      </c>
      <c r="U25" s="418">
        <v>0</v>
      </c>
      <c r="V25" s="418">
        <v>0</v>
      </c>
      <c r="W25" s="418">
        <v>0</v>
      </c>
      <c r="X25" s="418">
        <v>0</v>
      </c>
      <c r="Y25" s="418">
        <v>0</v>
      </c>
      <c r="Z25" s="418">
        <v>0</v>
      </c>
      <c r="AA25" s="418">
        <v>0</v>
      </c>
      <c r="AB25" s="418">
        <v>0</v>
      </c>
      <c r="AC25" s="418">
        <v>0</v>
      </c>
      <c r="AD25" s="418">
        <v>0</v>
      </c>
      <c r="AE25" s="418">
        <v>0</v>
      </c>
      <c r="AF25" s="418">
        <v>0</v>
      </c>
      <c r="AG25" s="418">
        <v>0</v>
      </c>
      <c r="AH25" s="418">
        <v>0</v>
      </c>
      <c r="AI25" s="418">
        <v>0</v>
      </c>
      <c r="AJ25" s="418">
        <v>0</v>
      </c>
      <c r="AK25" s="419">
        <f>SUM($C25:AJ25)</f>
        <v>139325.64620005919</v>
      </c>
      <c r="AQ25" s="208"/>
      <c r="AR25" s="35"/>
      <c r="AS25" s="35"/>
      <c r="AT25" s="35"/>
    </row>
    <row r="26" spans="1:46">
      <c r="A26" s="210" t="s">
        <v>45</v>
      </c>
      <c r="B26" s="336"/>
      <c r="C26" s="209">
        <v>2970586.4937310684</v>
      </c>
      <c r="D26" s="209">
        <v>323758.01826199994</v>
      </c>
      <c r="E26" s="209">
        <v>377067</v>
      </c>
      <c r="F26" s="209">
        <v>411825</v>
      </c>
      <c r="G26" s="209">
        <v>411156</v>
      </c>
      <c r="H26" s="209">
        <v>436073.66666666669</v>
      </c>
      <c r="I26" s="209">
        <v>454501</v>
      </c>
      <c r="J26" s="209">
        <v>421288</v>
      </c>
      <c r="K26" s="209">
        <v>371890</v>
      </c>
      <c r="L26" s="209">
        <v>393805</v>
      </c>
      <c r="M26" s="209">
        <v>357684.25</v>
      </c>
      <c r="N26" s="209">
        <v>217643.14</v>
      </c>
      <c r="O26" s="209">
        <v>1001.8203303976907</v>
      </c>
      <c r="P26" s="209">
        <v>1101.357</v>
      </c>
      <c r="Q26" s="209">
        <v>556.20399999999995</v>
      </c>
      <c r="R26" s="209">
        <v>40078</v>
      </c>
      <c r="S26" s="209">
        <v>415653</v>
      </c>
      <c r="T26" s="209">
        <v>673664</v>
      </c>
      <c r="U26" s="209">
        <v>620834</v>
      </c>
      <c r="V26" s="209">
        <v>592224</v>
      </c>
      <c r="W26" s="209">
        <v>614195</v>
      </c>
      <c r="X26" s="209">
        <v>693780</v>
      </c>
      <c r="Y26" s="209">
        <v>577978</v>
      </c>
      <c r="Z26" s="209">
        <v>490199</v>
      </c>
      <c r="AA26" s="209">
        <v>603857</v>
      </c>
      <c r="AB26" s="209">
        <v>615306</v>
      </c>
      <c r="AC26" s="209">
        <v>576272</v>
      </c>
      <c r="AD26" s="209">
        <v>529791</v>
      </c>
      <c r="AE26" s="209">
        <v>454569</v>
      </c>
      <c r="AF26" s="209">
        <v>468440</v>
      </c>
      <c r="AG26" s="209">
        <v>507620</v>
      </c>
      <c r="AH26" s="209">
        <v>390789</v>
      </c>
      <c r="AI26" s="209">
        <v>462241.56400000001</v>
      </c>
      <c r="AJ26" s="209">
        <v>441708.74999999994</v>
      </c>
      <c r="AK26" s="221">
        <f>SUM($C26:AJ26)</f>
        <v>16919136.26399013</v>
      </c>
      <c r="AQ26" s="208"/>
      <c r="AR26" s="35"/>
      <c r="AS26" s="35"/>
      <c r="AT26" s="35"/>
    </row>
    <row r="27" spans="1:46">
      <c r="A27" s="210" t="s">
        <v>68</v>
      </c>
      <c r="B27" s="336"/>
      <c r="C27" s="418">
        <v>1020489.292405149</v>
      </c>
      <c r="D27" s="418">
        <v>629254.41245519998</v>
      </c>
      <c r="E27" s="418">
        <v>566367</v>
      </c>
      <c r="F27" s="418">
        <v>511664</v>
      </c>
      <c r="G27" s="418">
        <v>516694</v>
      </c>
      <c r="H27" s="418">
        <v>546081.32890249998</v>
      </c>
      <c r="I27" s="418">
        <v>495668.20160650002</v>
      </c>
      <c r="J27" s="418">
        <v>448769.32451200002</v>
      </c>
      <c r="K27" s="418">
        <v>433547.892505</v>
      </c>
      <c r="L27" s="418">
        <v>359120.26</v>
      </c>
      <c r="M27" s="418">
        <v>254271</v>
      </c>
      <c r="N27" s="418">
        <v>228859</v>
      </c>
      <c r="O27" s="418">
        <v>227171</v>
      </c>
      <c r="P27" s="418">
        <v>4607.54</v>
      </c>
      <c r="Q27" s="418">
        <v>0</v>
      </c>
      <c r="R27" s="418">
        <v>0</v>
      </c>
      <c r="S27" s="418">
        <v>0</v>
      </c>
      <c r="T27" s="418">
        <v>0</v>
      </c>
      <c r="U27" s="418">
        <v>0</v>
      </c>
      <c r="V27" s="418">
        <v>0</v>
      </c>
      <c r="W27" s="418">
        <v>67226</v>
      </c>
      <c r="X27" s="418">
        <v>671157</v>
      </c>
      <c r="Y27" s="418">
        <v>702732</v>
      </c>
      <c r="Z27" s="418">
        <v>717800</v>
      </c>
      <c r="AA27" s="418">
        <v>704301</v>
      </c>
      <c r="AB27" s="418">
        <v>708341</v>
      </c>
      <c r="AC27" s="418">
        <v>851075</v>
      </c>
      <c r="AD27" s="418">
        <v>719554</v>
      </c>
      <c r="AE27" s="418">
        <v>865500</v>
      </c>
      <c r="AF27" s="418">
        <v>723013</v>
      </c>
      <c r="AG27" s="418">
        <v>732272</v>
      </c>
      <c r="AH27" s="418">
        <v>693948</v>
      </c>
      <c r="AI27" s="418">
        <v>748521.27799999993</v>
      </c>
      <c r="AJ27" s="418">
        <v>937939.93900000001</v>
      </c>
      <c r="AK27" s="419">
        <f>SUM($C27:AJ27)</f>
        <v>16085944.46938635</v>
      </c>
      <c r="AQ27" s="208"/>
      <c r="AR27" s="35"/>
      <c r="AS27" s="35"/>
      <c r="AT27" s="35"/>
    </row>
    <row r="28" spans="1:46">
      <c r="A28" s="210" t="s">
        <v>310</v>
      </c>
      <c r="B28" s="336"/>
      <c r="C28" s="209" t="s">
        <v>293</v>
      </c>
      <c r="D28" s="209" t="s">
        <v>293</v>
      </c>
      <c r="E28" s="209" t="s">
        <v>293</v>
      </c>
      <c r="F28" s="209" t="s">
        <v>293</v>
      </c>
      <c r="G28" s="209" t="s">
        <v>293</v>
      </c>
      <c r="H28" s="209" t="s">
        <v>293</v>
      </c>
      <c r="I28" s="209" t="s">
        <v>293</v>
      </c>
      <c r="J28" s="209" t="s">
        <v>293</v>
      </c>
      <c r="K28" s="209" t="s">
        <v>293</v>
      </c>
      <c r="L28" s="209" t="s">
        <v>293</v>
      </c>
      <c r="M28" s="209" t="s">
        <v>293</v>
      </c>
      <c r="N28" s="209" t="s">
        <v>293</v>
      </c>
      <c r="O28" s="209" t="s">
        <v>293</v>
      </c>
      <c r="P28" s="209" t="s">
        <v>293</v>
      </c>
      <c r="Q28" s="209" t="s">
        <v>293</v>
      </c>
      <c r="R28" s="209" t="s">
        <v>293</v>
      </c>
      <c r="S28" s="209">
        <v>0</v>
      </c>
      <c r="T28" s="209">
        <v>0</v>
      </c>
      <c r="U28" s="209">
        <v>0</v>
      </c>
      <c r="V28" s="209">
        <v>0</v>
      </c>
      <c r="W28" s="209">
        <v>0</v>
      </c>
      <c r="X28" s="209">
        <v>0</v>
      </c>
      <c r="Y28" s="209">
        <v>0</v>
      </c>
      <c r="Z28" s="209">
        <v>0</v>
      </c>
      <c r="AA28" s="209">
        <v>0</v>
      </c>
      <c r="AB28" s="209">
        <v>0</v>
      </c>
      <c r="AC28" s="209">
        <v>0</v>
      </c>
      <c r="AD28" s="209">
        <v>0</v>
      </c>
      <c r="AE28" s="209">
        <v>0</v>
      </c>
      <c r="AF28" s="209">
        <v>0</v>
      </c>
      <c r="AG28" s="209">
        <v>0</v>
      </c>
      <c r="AH28" s="209">
        <v>0</v>
      </c>
      <c r="AI28" s="209">
        <v>0</v>
      </c>
      <c r="AJ28" s="209">
        <v>0</v>
      </c>
      <c r="AK28" s="221">
        <f>SUM($C28:AJ28)</f>
        <v>0</v>
      </c>
      <c r="AQ28" s="208"/>
      <c r="AR28" s="35"/>
      <c r="AS28" s="35"/>
      <c r="AT28" s="35"/>
    </row>
    <row r="29" spans="1:46">
      <c r="A29" s="210" t="s">
        <v>250</v>
      </c>
      <c r="B29" s="336"/>
      <c r="C29" s="418">
        <v>28.453410740999999</v>
      </c>
      <c r="D29" s="418">
        <v>0</v>
      </c>
      <c r="E29" s="418">
        <v>0</v>
      </c>
      <c r="F29" s="418">
        <v>0</v>
      </c>
      <c r="G29" s="418">
        <v>0</v>
      </c>
      <c r="H29" s="418">
        <v>0</v>
      </c>
      <c r="I29" s="418">
        <v>0</v>
      </c>
      <c r="J29" s="418">
        <v>0</v>
      </c>
      <c r="K29" s="418">
        <v>0</v>
      </c>
      <c r="L29" s="418">
        <v>0</v>
      </c>
      <c r="M29" s="418">
        <v>0</v>
      </c>
      <c r="N29" s="418">
        <v>0</v>
      </c>
      <c r="O29" s="418">
        <v>0</v>
      </c>
      <c r="P29" s="418">
        <v>0</v>
      </c>
      <c r="Q29" s="418">
        <v>0</v>
      </c>
      <c r="R29" s="418">
        <v>0</v>
      </c>
      <c r="S29" s="418">
        <v>0</v>
      </c>
      <c r="T29" s="418">
        <v>0</v>
      </c>
      <c r="U29" s="418">
        <v>0</v>
      </c>
      <c r="V29" s="418">
        <v>0</v>
      </c>
      <c r="W29" s="418">
        <v>0</v>
      </c>
      <c r="X29" s="418">
        <v>0</v>
      </c>
      <c r="Y29" s="418">
        <v>0</v>
      </c>
      <c r="Z29" s="418">
        <v>0</v>
      </c>
      <c r="AA29" s="418">
        <v>0</v>
      </c>
      <c r="AB29" s="418">
        <v>0</v>
      </c>
      <c r="AC29" s="418">
        <v>0</v>
      </c>
      <c r="AD29" s="418">
        <v>0</v>
      </c>
      <c r="AE29" s="418">
        <v>0</v>
      </c>
      <c r="AF29" s="418">
        <v>0</v>
      </c>
      <c r="AG29" s="418">
        <v>0</v>
      </c>
      <c r="AH29" s="418">
        <v>0</v>
      </c>
      <c r="AI29" s="418">
        <v>0</v>
      </c>
      <c r="AJ29" s="418">
        <v>0</v>
      </c>
      <c r="AK29" s="419">
        <f>SUM($C29:AJ29)</f>
        <v>28.453410740999999</v>
      </c>
      <c r="AQ29" s="208"/>
      <c r="AR29" s="35"/>
      <c r="AS29" s="35"/>
      <c r="AT29" s="35"/>
    </row>
    <row r="30" spans="1:46">
      <c r="A30" s="210" t="s">
        <v>249</v>
      </c>
      <c r="B30" s="336"/>
      <c r="C30" s="209">
        <v>35756.420680443392</v>
      </c>
      <c r="D30" s="209">
        <v>0</v>
      </c>
      <c r="E30" s="209">
        <v>0</v>
      </c>
      <c r="F30" s="209">
        <v>0</v>
      </c>
      <c r="G30" s="209">
        <v>0</v>
      </c>
      <c r="H30" s="209">
        <v>0</v>
      </c>
      <c r="I30" s="209">
        <v>0</v>
      </c>
      <c r="J30" s="209">
        <v>0</v>
      </c>
      <c r="K30" s="209">
        <v>0</v>
      </c>
      <c r="L30" s="209">
        <v>0</v>
      </c>
      <c r="M30" s="209">
        <v>0</v>
      </c>
      <c r="N30" s="209">
        <v>0</v>
      </c>
      <c r="O30" s="209">
        <v>0</v>
      </c>
      <c r="P30" s="209">
        <v>0</v>
      </c>
      <c r="Q30" s="209">
        <v>0</v>
      </c>
      <c r="R30" s="209">
        <v>0</v>
      </c>
      <c r="S30" s="209">
        <v>0</v>
      </c>
      <c r="T30" s="209">
        <v>6712</v>
      </c>
      <c r="U30" s="209">
        <v>18319</v>
      </c>
      <c r="V30" s="209">
        <v>5061</v>
      </c>
      <c r="W30" s="209">
        <v>289</v>
      </c>
      <c r="X30" s="209">
        <v>0</v>
      </c>
      <c r="Y30" s="209">
        <v>0</v>
      </c>
      <c r="Z30" s="209">
        <v>0</v>
      </c>
      <c r="AA30" s="209">
        <v>0</v>
      </c>
      <c r="AB30" s="209">
        <v>0</v>
      </c>
      <c r="AC30" s="209">
        <v>0</v>
      </c>
      <c r="AD30" s="209">
        <v>0</v>
      </c>
      <c r="AE30" s="209">
        <v>0</v>
      </c>
      <c r="AF30" s="209">
        <v>0</v>
      </c>
      <c r="AG30" s="209">
        <v>0</v>
      </c>
      <c r="AH30" s="209">
        <v>0</v>
      </c>
      <c r="AI30" s="209">
        <v>0</v>
      </c>
      <c r="AJ30" s="209">
        <v>0</v>
      </c>
      <c r="AK30" s="221">
        <f>SUM($C30:AJ30)</f>
        <v>66137.420680443392</v>
      </c>
      <c r="AQ30" s="208"/>
      <c r="AR30" s="35"/>
      <c r="AS30" s="35"/>
      <c r="AT30" s="35"/>
    </row>
    <row r="31" spans="1:46">
      <c r="A31" s="210" t="s">
        <v>57</v>
      </c>
      <c r="B31" s="336"/>
      <c r="C31" s="418">
        <v>505939.06644402235</v>
      </c>
      <c r="D31" s="418">
        <v>87450.030751999991</v>
      </c>
      <c r="E31" s="418">
        <v>78497</v>
      </c>
      <c r="F31" s="418">
        <v>68252</v>
      </c>
      <c r="G31" s="418">
        <v>70003</v>
      </c>
      <c r="H31" s="418">
        <v>87470.165901</v>
      </c>
      <c r="I31" s="418">
        <v>97401</v>
      </c>
      <c r="J31" s="418">
        <v>73090</v>
      </c>
      <c r="K31" s="418">
        <v>122916</v>
      </c>
      <c r="L31" s="418">
        <v>88028</v>
      </c>
      <c r="M31" s="418">
        <v>97415</v>
      </c>
      <c r="N31" s="418">
        <v>154148</v>
      </c>
      <c r="O31" s="418">
        <v>77966</v>
      </c>
      <c r="P31" s="418">
        <v>116838.7656</v>
      </c>
      <c r="Q31" s="418">
        <v>129900</v>
      </c>
      <c r="R31" s="418">
        <v>89966</v>
      </c>
      <c r="S31" s="418">
        <v>76166</v>
      </c>
      <c r="T31" s="418">
        <v>86262</v>
      </c>
      <c r="U31" s="418">
        <v>101973</v>
      </c>
      <c r="V31" s="418">
        <v>52528</v>
      </c>
      <c r="W31" s="418">
        <v>56094</v>
      </c>
      <c r="X31" s="418">
        <v>30629</v>
      </c>
      <c r="Y31" s="418">
        <v>12496</v>
      </c>
      <c r="Z31" s="418">
        <v>32044</v>
      </c>
      <c r="AA31" s="418">
        <v>34381</v>
      </c>
      <c r="AB31" s="418">
        <v>67730</v>
      </c>
      <c r="AC31" s="418">
        <v>54348</v>
      </c>
      <c r="AD31" s="418">
        <v>85820</v>
      </c>
      <c r="AE31" s="418">
        <v>127792</v>
      </c>
      <c r="AF31" s="418">
        <v>166699</v>
      </c>
      <c r="AG31" s="418">
        <v>240963</v>
      </c>
      <c r="AH31" s="418">
        <v>291012</v>
      </c>
      <c r="AI31" s="418">
        <v>260720.80800000002</v>
      </c>
      <c r="AJ31" s="418">
        <v>202056.81800000003</v>
      </c>
      <c r="AK31" s="419">
        <f>SUM($C31:AJ31)</f>
        <v>3924994.6546970224</v>
      </c>
      <c r="AQ31" s="208"/>
      <c r="AR31" s="35"/>
      <c r="AS31" s="35"/>
      <c r="AT31" s="35"/>
    </row>
    <row r="32" spans="1:46">
      <c r="A32" s="210" t="s">
        <v>42</v>
      </c>
      <c r="B32" s="336"/>
      <c r="C32" s="209">
        <v>3669931.2699145852</v>
      </c>
      <c r="D32" s="209">
        <v>534634.76521139988</v>
      </c>
      <c r="E32" s="209">
        <v>507540</v>
      </c>
      <c r="F32" s="209">
        <v>470912</v>
      </c>
      <c r="G32" s="209">
        <v>523753.86</v>
      </c>
      <c r="H32" s="209">
        <v>493073</v>
      </c>
      <c r="I32" s="209">
        <v>478281</v>
      </c>
      <c r="J32" s="209">
        <v>480094</v>
      </c>
      <c r="K32" s="209">
        <v>484458</v>
      </c>
      <c r="L32" s="209">
        <v>466438.023935</v>
      </c>
      <c r="M32" s="209">
        <v>481532.74201099999</v>
      </c>
      <c r="N32" s="209">
        <v>422311.63256100006</v>
      </c>
      <c r="O32" s="209">
        <v>313445.68091700005</v>
      </c>
      <c r="P32" s="209">
        <v>220544.07199999999</v>
      </c>
      <c r="Q32" s="209">
        <v>243353.43035000001</v>
      </c>
      <c r="R32" s="209">
        <v>200080</v>
      </c>
      <c r="S32" s="209">
        <v>194870</v>
      </c>
      <c r="T32" s="209">
        <v>169417</v>
      </c>
      <c r="U32" s="209">
        <v>161537</v>
      </c>
      <c r="V32" s="209">
        <v>152597</v>
      </c>
      <c r="W32" s="209">
        <v>141615</v>
      </c>
      <c r="X32" s="209">
        <v>163467</v>
      </c>
      <c r="Y32" s="209">
        <v>171060</v>
      </c>
      <c r="Z32" s="209">
        <v>172955</v>
      </c>
      <c r="AA32" s="209">
        <v>77896</v>
      </c>
      <c r="AB32" s="209">
        <v>95217</v>
      </c>
      <c r="AC32" s="209">
        <v>140120</v>
      </c>
      <c r="AD32" s="209">
        <v>199253</v>
      </c>
      <c r="AE32" s="209">
        <v>176854</v>
      </c>
      <c r="AF32" s="209">
        <v>171325</v>
      </c>
      <c r="AG32" s="209">
        <v>142677</v>
      </c>
      <c r="AH32" s="209">
        <v>190214</v>
      </c>
      <c r="AI32" s="209">
        <v>154127.82400000002</v>
      </c>
      <c r="AJ32" s="209">
        <v>119479.583</v>
      </c>
      <c r="AK32" s="221">
        <f>SUM($C32:AJ32)</f>
        <v>12785064.883899987</v>
      </c>
      <c r="AQ32" s="208"/>
      <c r="AR32" s="35"/>
      <c r="AS32" s="35"/>
      <c r="AT32" s="35"/>
    </row>
    <row r="33" spans="1:46">
      <c r="A33" s="210" t="s">
        <v>248</v>
      </c>
      <c r="B33" s="336"/>
      <c r="C33" s="418">
        <v>14654.9854659586</v>
      </c>
      <c r="D33" s="418">
        <v>79263.068185536191</v>
      </c>
      <c r="E33" s="418">
        <v>38823</v>
      </c>
      <c r="F33" s="418">
        <v>29321</v>
      </c>
      <c r="G33" s="418">
        <v>16766</v>
      </c>
      <c r="H33" s="418">
        <v>33772</v>
      </c>
      <c r="I33" s="418">
        <v>43166</v>
      </c>
      <c r="J33" s="418">
        <v>48243.403487999996</v>
      </c>
      <c r="K33" s="418">
        <v>42793.107495000004</v>
      </c>
      <c r="L33" s="418">
        <v>34641</v>
      </c>
      <c r="M33" s="418">
        <v>7071</v>
      </c>
      <c r="N33" s="418">
        <v>4287</v>
      </c>
      <c r="O33" s="418">
        <v>23187</v>
      </c>
      <c r="P33" s="418">
        <v>18266.466699999997</v>
      </c>
      <c r="Q33" s="418">
        <v>8751</v>
      </c>
      <c r="R33" s="418">
        <v>17354</v>
      </c>
      <c r="S33" s="418">
        <v>0</v>
      </c>
      <c r="T33" s="418">
        <v>0</v>
      </c>
      <c r="U33" s="418">
        <v>0</v>
      </c>
      <c r="V33" s="418">
        <v>0</v>
      </c>
      <c r="W33" s="418">
        <v>0</v>
      </c>
      <c r="X33" s="418">
        <v>0</v>
      </c>
      <c r="Y33" s="418">
        <v>0</v>
      </c>
      <c r="Z33" s="418">
        <v>0</v>
      </c>
      <c r="AA33" s="418">
        <v>0</v>
      </c>
      <c r="AB33" s="418">
        <v>0</v>
      </c>
      <c r="AC33" s="418">
        <v>0</v>
      </c>
      <c r="AD33" s="418">
        <v>0</v>
      </c>
      <c r="AE33" s="418">
        <v>0</v>
      </c>
      <c r="AF33" s="418">
        <v>0</v>
      </c>
      <c r="AG33" s="418">
        <v>0</v>
      </c>
      <c r="AH33" s="418">
        <v>0</v>
      </c>
      <c r="AI33" s="418"/>
      <c r="AJ33" s="418">
        <v>0</v>
      </c>
      <c r="AK33" s="419">
        <f>SUM($C33:AJ33)</f>
        <v>460360.03133449476</v>
      </c>
      <c r="AQ33" s="208"/>
      <c r="AR33" s="35"/>
      <c r="AS33" s="35"/>
      <c r="AT33" s="35"/>
    </row>
    <row r="34" spans="1:46" ht="21" customHeight="1">
      <c r="A34" s="267" t="s">
        <v>46</v>
      </c>
      <c r="B34" s="268" t="s">
        <v>247</v>
      </c>
      <c r="C34" s="269">
        <f t="shared" ref="C34:AJ34" si="0">SUM(C9:C33)</f>
        <v>86259853.098416209</v>
      </c>
      <c r="D34" s="269">
        <f t="shared" si="0"/>
        <v>6036109.7696703998</v>
      </c>
      <c r="E34" s="269">
        <f t="shared" si="0"/>
        <v>5928931</v>
      </c>
      <c r="F34" s="269">
        <f t="shared" si="0"/>
        <v>5865905</v>
      </c>
      <c r="G34" s="269">
        <f t="shared" si="0"/>
        <v>5856379.7649999997</v>
      </c>
      <c r="H34" s="269">
        <f t="shared" si="0"/>
        <v>6163580.8748034993</v>
      </c>
      <c r="I34" s="269">
        <f t="shared" si="0"/>
        <v>6100687.5349398339</v>
      </c>
      <c r="J34" s="269">
        <f t="shared" si="0"/>
        <v>7111233.3946666671</v>
      </c>
      <c r="K34" s="269">
        <f t="shared" si="0"/>
        <v>7662659.333333334</v>
      </c>
      <c r="L34" s="269">
        <f t="shared" si="0"/>
        <v>7439013.5129350005</v>
      </c>
      <c r="M34" s="269">
        <f t="shared" si="0"/>
        <v>6808273.9720110008</v>
      </c>
      <c r="N34" s="269">
        <f t="shared" si="0"/>
        <v>6413937.5335609997</v>
      </c>
      <c r="O34" s="269">
        <f t="shared" si="0"/>
        <v>6179491.7001413656</v>
      </c>
      <c r="P34" s="269">
        <f t="shared" si="0"/>
        <v>6071947.1767999986</v>
      </c>
      <c r="Q34" s="269">
        <f t="shared" si="0"/>
        <v>6028203.1953500006</v>
      </c>
      <c r="R34" s="269">
        <f t="shared" si="0"/>
        <v>5286277.4800000004</v>
      </c>
      <c r="S34" s="269">
        <f t="shared" si="0"/>
        <v>5378341</v>
      </c>
      <c r="T34" s="269">
        <f t="shared" si="0"/>
        <v>5239568</v>
      </c>
      <c r="U34" s="269">
        <f t="shared" si="0"/>
        <v>4869188</v>
      </c>
      <c r="V34" s="269">
        <f t="shared" si="0"/>
        <v>4246278</v>
      </c>
      <c r="W34" s="269">
        <f t="shared" si="0"/>
        <v>4707758</v>
      </c>
      <c r="X34" s="269">
        <f t="shared" si="0"/>
        <v>5880348</v>
      </c>
      <c r="Y34" s="269">
        <f t="shared" si="0"/>
        <v>5774528</v>
      </c>
      <c r="Z34" s="269">
        <f t="shared" si="0"/>
        <v>5828492</v>
      </c>
      <c r="AA34" s="269">
        <f t="shared" si="0"/>
        <v>6026790</v>
      </c>
      <c r="AB34" s="269">
        <f t="shared" si="0"/>
        <v>6260915</v>
      </c>
      <c r="AC34" s="269">
        <f t="shared" si="0"/>
        <v>6252346</v>
      </c>
      <c r="AD34" s="269">
        <f t="shared" si="0"/>
        <v>6334494</v>
      </c>
      <c r="AE34" s="269">
        <f t="shared" si="0"/>
        <v>6784313</v>
      </c>
      <c r="AF34" s="269">
        <f t="shared" si="0"/>
        <v>6787413</v>
      </c>
      <c r="AG34" s="269">
        <f t="shared" si="0"/>
        <v>6873449</v>
      </c>
      <c r="AH34" s="269">
        <f t="shared" si="0"/>
        <v>6745044</v>
      </c>
      <c r="AI34" s="269">
        <f t="shared" si="0"/>
        <v>6677296.0449999999</v>
      </c>
      <c r="AJ34" s="269">
        <f t="shared" si="0"/>
        <v>6881718.9019999998</v>
      </c>
      <c r="AK34" s="343">
        <f>SUM(C34:AJ34)</f>
        <v>288760764.28862834</v>
      </c>
      <c r="AL34" s="35"/>
      <c r="AQ34" s="208"/>
      <c r="AR34" s="35"/>
      <c r="AS34" s="35"/>
      <c r="AT34" s="35"/>
    </row>
    <row r="35" spans="1:46" ht="15.75" thickBot="1">
      <c r="A35" s="207"/>
      <c r="B35" s="206" t="s">
        <v>246</v>
      </c>
      <c r="C35" s="247">
        <f>C34/32.1507466</f>
        <v>2682981.3370000003</v>
      </c>
      <c r="D35" s="222">
        <f t="shared" ref="D35:AI35" si="1">D34/32.1507466</f>
        <v>187744</v>
      </c>
      <c r="E35" s="222">
        <f t="shared" si="1"/>
        <v>184410.36762735707</v>
      </c>
      <c r="F35" s="222">
        <f t="shared" si="1"/>
        <v>182450.03990047312</v>
      </c>
      <c r="G35" s="222">
        <f t="shared" si="1"/>
        <v>182153.77197492516</v>
      </c>
      <c r="H35" s="222">
        <f t="shared" si="1"/>
        <v>191708.79455730895</v>
      </c>
      <c r="I35" s="222">
        <f t="shared" si="1"/>
        <v>189752.59302189376</v>
      </c>
      <c r="J35" s="222">
        <f t="shared" si="1"/>
        <v>221184.08269457318</v>
      </c>
      <c r="K35" s="222">
        <f t="shared" si="1"/>
        <v>238335.34656807422</v>
      </c>
      <c r="L35" s="222">
        <f t="shared" si="1"/>
        <v>231379.18398868537</v>
      </c>
      <c r="M35" s="222">
        <f t="shared" si="1"/>
        <v>211760.99132985613</v>
      </c>
      <c r="N35" s="222">
        <f t="shared" si="1"/>
        <v>199495.75707710005</v>
      </c>
      <c r="O35" s="222">
        <f t="shared" si="1"/>
        <v>192203.67654359125</v>
      </c>
      <c r="P35" s="222">
        <f t="shared" si="1"/>
        <v>188858.66796013998</v>
      </c>
      <c r="Q35" s="222">
        <f t="shared" si="1"/>
        <v>187498.07804929797</v>
      </c>
      <c r="R35" s="222">
        <f t="shared" si="1"/>
        <v>164421.60879710334</v>
      </c>
      <c r="S35" s="222">
        <f t="shared" si="1"/>
        <v>167285.10435275553</v>
      </c>
      <c r="T35" s="222">
        <f t="shared" si="1"/>
        <v>162968.7815710009</v>
      </c>
      <c r="U35" s="222">
        <f t="shared" si="1"/>
        <v>151448.67584505799</v>
      </c>
      <c r="V35" s="222">
        <f t="shared" si="1"/>
        <v>132074.00913047537</v>
      </c>
      <c r="W35" s="222">
        <f t="shared" si="1"/>
        <v>146427.6415901334</v>
      </c>
      <c r="X35" s="222">
        <f t="shared" si="1"/>
        <v>182899.26741545717</v>
      </c>
      <c r="Y35" s="222">
        <f t="shared" si="1"/>
        <v>179607.89750369283</v>
      </c>
      <c r="Z35" s="222">
        <f t="shared" si="1"/>
        <v>181286.36552409022</v>
      </c>
      <c r="AA35" s="222">
        <f t="shared" si="1"/>
        <v>187454.12276055824</v>
      </c>
      <c r="AB35" s="222">
        <f t="shared" si="1"/>
        <v>194736.22425925251</v>
      </c>
      <c r="AC35" s="222">
        <f t="shared" si="1"/>
        <v>194469.6985668134</v>
      </c>
      <c r="AD35" s="222">
        <f t="shared" si="1"/>
        <v>197024.78697648659</v>
      </c>
      <c r="AE35" s="222">
        <f t="shared" si="1"/>
        <v>211015.72179353374</v>
      </c>
      <c r="AF35" s="222">
        <f t="shared" si="1"/>
        <v>211112.14257151965</v>
      </c>
      <c r="AG35" s="222">
        <f t="shared" si="1"/>
        <v>213788.16129887325</v>
      </c>
      <c r="AH35" s="222">
        <f t="shared" si="1"/>
        <v>209794.31936426635</v>
      </c>
      <c r="AI35" s="222">
        <f t="shared" si="1"/>
        <v>207687.12241973256</v>
      </c>
      <c r="AJ35" s="222">
        <f t="shared" ref="AJ35" si="2">AJ34/32.1507466</f>
        <v>214045.38400361751</v>
      </c>
      <c r="AK35" s="342">
        <f>SUM(AK34/32.1507466)</f>
        <v>8981463.7240376975</v>
      </c>
    </row>
    <row r="36" spans="1:46">
      <c r="A36" s="205"/>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44"/>
      <c r="AK36" s="204"/>
    </row>
    <row r="37" spans="1:46">
      <c r="F37" s="201"/>
      <c r="G37" s="201"/>
      <c r="H37" s="201"/>
      <c r="I37" s="201"/>
      <c r="J37" s="201"/>
      <c r="K37" s="201"/>
      <c r="L37" s="201"/>
      <c r="M37" s="201"/>
      <c r="N37" s="201"/>
      <c r="O37" s="201"/>
      <c r="P37" s="201"/>
      <c r="Q37" s="201"/>
      <c r="R37" s="203"/>
      <c r="S37" s="203"/>
      <c r="T37" s="202"/>
      <c r="U37" s="202"/>
      <c r="V37" s="202"/>
      <c r="W37" s="202"/>
      <c r="X37" s="202"/>
      <c r="Y37" s="202"/>
      <c r="Z37" s="202"/>
      <c r="AA37" s="202"/>
      <c r="AB37" s="202"/>
      <c r="AC37" s="202"/>
      <c r="AD37" s="202"/>
      <c r="AE37" s="202"/>
      <c r="AF37" s="202"/>
      <c r="AG37" s="202"/>
      <c r="AH37" s="202"/>
      <c r="AI37" s="202"/>
      <c r="AJ37" s="245"/>
      <c r="AK37" s="202"/>
    </row>
    <row r="38" spans="1:46">
      <c r="F38" s="201"/>
      <c r="G38" s="201"/>
      <c r="H38" s="201"/>
      <c r="I38" s="201"/>
      <c r="J38" s="201"/>
      <c r="K38" s="201"/>
      <c r="L38" s="201"/>
      <c r="M38" s="201"/>
      <c r="N38" s="201"/>
      <c r="O38" s="201"/>
      <c r="P38" s="201"/>
      <c r="Q38" s="201"/>
      <c r="R38" s="203"/>
      <c r="S38" s="203"/>
      <c r="T38" s="202"/>
      <c r="U38" s="202"/>
      <c r="V38" s="202"/>
      <c r="W38" s="202"/>
      <c r="X38" s="202"/>
      <c r="Y38" s="202"/>
      <c r="Z38" s="202"/>
      <c r="AA38" s="202"/>
      <c r="AB38" s="202"/>
      <c r="AC38" s="202"/>
      <c r="AD38" s="202"/>
      <c r="AE38" s="202"/>
      <c r="AF38" s="202"/>
      <c r="AG38" s="202"/>
      <c r="AH38" s="202"/>
      <c r="AI38" s="202"/>
      <c r="AJ38" s="245"/>
      <c r="AK38" s="202"/>
    </row>
    <row r="39" spans="1:46">
      <c r="F39" s="201"/>
      <c r="G39" s="201"/>
      <c r="H39" s="201"/>
      <c r="I39" s="201"/>
      <c r="J39" s="201"/>
      <c r="K39" s="201"/>
      <c r="L39" s="201"/>
      <c r="M39" s="201"/>
      <c r="N39" s="201"/>
      <c r="O39" s="201"/>
      <c r="P39" s="201"/>
      <c r="Q39" s="201"/>
      <c r="R39" s="203"/>
      <c r="S39" s="203"/>
      <c r="T39" s="202"/>
      <c r="U39" s="202"/>
      <c r="V39" s="202"/>
      <c r="W39" s="202"/>
      <c r="X39" s="202"/>
      <c r="Y39" s="202"/>
      <c r="Z39" s="202"/>
      <c r="AA39" s="202"/>
      <c r="AB39" s="202"/>
      <c r="AC39" s="202"/>
      <c r="AD39" s="202"/>
      <c r="AE39" s="202"/>
      <c r="AF39" s="202"/>
      <c r="AG39" s="202"/>
      <c r="AH39" s="202"/>
      <c r="AI39" s="202"/>
      <c r="AJ39" s="245"/>
      <c r="AK39" s="202"/>
    </row>
    <row r="40" spans="1:46">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46"/>
      <c r="AK40" s="201"/>
    </row>
    <row r="41" spans="1:46">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46"/>
      <c r="AK41" s="201"/>
    </row>
    <row r="42" spans="1:46">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46"/>
      <c r="AK42" s="201"/>
    </row>
    <row r="43" spans="1:46">
      <c r="F43" s="201"/>
      <c r="G43" s="201"/>
      <c r="H43" s="201"/>
      <c r="I43" s="201"/>
      <c r="J43" s="201"/>
      <c r="K43" s="201"/>
      <c r="L43" s="201"/>
      <c r="M43" s="201"/>
      <c r="N43" s="201"/>
      <c r="P43" s="201"/>
      <c r="Q43" s="201"/>
      <c r="R43" s="201"/>
      <c r="S43" s="201"/>
      <c r="T43" s="201"/>
      <c r="U43" s="201"/>
      <c r="V43" s="201"/>
      <c r="W43" s="201"/>
      <c r="X43" s="201"/>
      <c r="Y43" s="201"/>
      <c r="Z43" s="201"/>
      <c r="AA43" s="201"/>
      <c r="AB43" s="201"/>
      <c r="AC43" s="201"/>
      <c r="AD43" s="201"/>
      <c r="AE43" s="201"/>
      <c r="AF43" s="201"/>
      <c r="AG43" s="201"/>
      <c r="AH43" s="201"/>
      <c r="AI43" s="201"/>
      <c r="AJ43" s="246"/>
      <c r="AK43" s="201"/>
    </row>
    <row r="44" spans="1:46">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46"/>
      <c r="AK44" s="201"/>
    </row>
    <row r="45" spans="1:46">
      <c r="F45" s="201"/>
      <c r="G45" s="201"/>
      <c r="H45" s="201"/>
      <c r="I45" s="201"/>
      <c r="J45" s="201"/>
      <c r="K45" s="201"/>
      <c r="L45" s="201"/>
      <c r="M45" s="201"/>
      <c r="N45" s="201"/>
      <c r="P45" s="201"/>
      <c r="Q45" s="201"/>
      <c r="R45" s="201"/>
      <c r="S45" s="201"/>
      <c r="T45" s="201"/>
      <c r="U45" s="201"/>
      <c r="V45" s="201"/>
      <c r="W45" s="201"/>
      <c r="X45" s="201"/>
      <c r="Y45" s="201"/>
      <c r="Z45" s="201"/>
      <c r="AA45" s="201"/>
      <c r="AB45" s="201"/>
      <c r="AC45" s="201"/>
      <c r="AD45" s="201"/>
      <c r="AE45" s="201"/>
      <c r="AF45" s="201"/>
      <c r="AG45" s="201"/>
      <c r="AH45" s="201"/>
      <c r="AI45" s="201"/>
      <c r="AJ45" s="246"/>
      <c r="AK45" s="201"/>
    </row>
    <row r="46" spans="1:46">
      <c r="F46" s="201"/>
      <c r="G46" s="201"/>
      <c r="H46" s="201"/>
      <c r="I46" s="201"/>
      <c r="J46" s="201"/>
      <c r="K46" s="201"/>
      <c r="L46" s="201"/>
      <c r="M46" s="201"/>
      <c r="N46" s="201"/>
      <c r="P46" s="201"/>
      <c r="Q46" s="201"/>
      <c r="R46" s="201"/>
      <c r="S46" s="201"/>
      <c r="T46" s="201"/>
      <c r="U46" s="201"/>
      <c r="V46" s="201"/>
      <c r="W46" s="201"/>
      <c r="X46" s="201"/>
      <c r="Y46" s="201"/>
      <c r="Z46" s="201"/>
      <c r="AA46" s="201"/>
      <c r="AB46" s="201"/>
      <c r="AC46" s="201"/>
      <c r="AD46" s="201"/>
      <c r="AE46" s="201"/>
      <c r="AF46" s="201"/>
      <c r="AG46" s="201"/>
      <c r="AH46" s="201"/>
      <c r="AI46" s="201"/>
      <c r="AJ46" s="246"/>
      <c r="AK46" s="201"/>
    </row>
    <row r="47" spans="1:46">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46"/>
      <c r="AK47" s="201"/>
    </row>
    <row r="48" spans="1:46">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c r="AE48" s="201"/>
      <c r="AF48" s="201"/>
      <c r="AG48" s="201"/>
      <c r="AH48" s="201"/>
      <c r="AI48" s="201"/>
      <c r="AJ48" s="246"/>
      <c r="AK48" s="201"/>
    </row>
    <row r="49" spans="3:37">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c r="AE49" s="201"/>
      <c r="AF49" s="201"/>
      <c r="AG49" s="201"/>
      <c r="AH49" s="201"/>
      <c r="AI49" s="201"/>
      <c r="AJ49" s="246"/>
      <c r="AK49" s="201"/>
    </row>
    <row r="50" spans="3:37">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46"/>
      <c r="AK50" s="201"/>
    </row>
    <row r="51" spans="3:37">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46"/>
      <c r="AK51" s="201"/>
    </row>
    <row r="52" spans="3:37">
      <c r="C52" s="201"/>
      <c r="D52" s="201"/>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46"/>
      <c r="AK52" s="201"/>
    </row>
    <row r="53" spans="3:37">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46"/>
      <c r="AK53" s="201"/>
    </row>
    <row r="54" spans="3:37">
      <c r="C54" s="201"/>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46"/>
      <c r="AK54" s="201"/>
    </row>
    <row r="55" spans="3:37">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46"/>
      <c r="AK55" s="201"/>
    </row>
    <row r="56" spans="3:37">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46"/>
      <c r="AK56" s="201"/>
    </row>
    <row r="57" spans="3:37">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46"/>
      <c r="AK57" s="201"/>
    </row>
    <row r="58" spans="3:37">
      <c r="C58" s="201"/>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46"/>
      <c r="AK58" s="201"/>
    </row>
    <row r="59" spans="3:37">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46"/>
      <c r="AK59" s="201"/>
    </row>
    <row r="60" spans="3:37">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46"/>
      <c r="AK60" s="201"/>
    </row>
    <row r="61" spans="3:37">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46"/>
      <c r="AK61" s="201"/>
    </row>
    <row r="62" spans="3:37">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46"/>
      <c r="AK62" s="201"/>
    </row>
    <row r="63" spans="3:37">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46"/>
      <c r="AK63" s="201"/>
    </row>
    <row r="64" spans="3:37">
      <c r="C64" s="201"/>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46"/>
      <c r="AK64" s="201"/>
    </row>
    <row r="65" spans="3:37">
      <c r="C65" s="201"/>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46"/>
      <c r="AK65" s="201"/>
    </row>
    <row r="66" spans="3:37">
      <c r="C66" s="201"/>
      <c r="D66" s="201"/>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46"/>
      <c r="AK66" s="201"/>
    </row>
    <row r="67" spans="3:37">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46"/>
      <c r="AK67" s="201"/>
    </row>
    <row r="68" spans="3:37">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46"/>
      <c r="AK68" s="201"/>
    </row>
    <row r="69" spans="3:37">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46"/>
      <c r="AK69" s="201"/>
    </row>
    <row r="70" spans="3:37">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46"/>
      <c r="AK70" s="201"/>
    </row>
    <row r="71" spans="3:37">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46"/>
      <c r="AK71" s="201"/>
    </row>
    <row r="72" spans="3:37">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c r="AE72" s="201"/>
      <c r="AF72" s="201"/>
      <c r="AG72" s="201"/>
      <c r="AH72" s="201"/>
      <c r="AI72" s="201"/>
      <c r="AJ72" s="246"/>
      <c r="AK72" s="201"/>
    </row>
    <row r="73" spans="3:37">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46"/>
      <c r="AK73" s="201"/>
    </row>
    <row r="74" spans="3:37">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c r="AE74" s="201"/>
      <c r="AF74" s="201"/>
      <c r="AG74" s="201"/>
      <c r="AH74" s="201"/>
      <c r="AI74" s="201"/>
      <c r="AJ74" s="246"/>
      <c r="AK74" s="201"/>
    </row>
    <row r="75" spans="3:37">
      <c r="C75" s="201"/>
      <c r="D75" s="201"/>
      <c r="E75" s="201"/>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46"/>
      <c r="AK75" s="201"/>
    </row>
    <row r="76" spans="3:37">
      <c r="C76" s="201"/>
      <c r="D76" s="201"/>
      <c r="E76" s="201"/>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c r="AD76" s="201"/>
      <c r="AE76" s="201"/>
      <c r="AF76" s="201"/>
      <c r="AG76" s="201"/>
      <c r="AH76" s="201"/>
      <c r="AI76" s="201"/>
      <c r="AJ76" s="246"/>
      <c r="AK76" s="201"/>
    </row>
    <row r="77" spans="3:37">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46"/>
      <c r="AK77" s="201"/>
    </row>
    <row r="78" spans="3:37">
      <c r="C78" s="201"/>
      <c r="D78" s="201"/>
      <c r="E78" s="201"/>
      <c r="F78" s="201"/>
      <c r="G78" s="201"/>
      <c r="H78" s="201"/>
      <c r="I78" s="201"/>
      <c r="J78" s="201"/>
      <c r="K78" s="201"/>
      <c r="L78" s="201"/>
      <c r="M78" s="201"/>
      <c r="N78" s="201"/>
      <c r="O78" s="201"/>
      <c r="P78" s="201"/>
      <c r="Q78" s="201"/>
      <c r="R78" s="201"/>
      <c r="S78" s="201"/>
      <c r="T78" s="201"/>
      <c r="U78" s="201"/>
      <c r="V78" s="201"/>
      <c r="W78" s="201"/>
      <c r="X78" s="201"/>
      <c r="Y78" s="201"/>
      <c r="Z78" s="201"/>
      <c r="AA78" s="201"/>
      <c r="AB78" s="201"/>
      <c r="AC78" s="201"/>
      <c r="AD78" s="201"/>
      <c r="AE78" s="201"/>
      <c r="AF78" s="201"/>
      <c r="AG78" s="201"/>
      <c r="AH78" s="201"/>
      <c r="AI78" s="201"/>
      <c r="AJ78" s="246"/>
      <c r="AK78" s="201"/>
    </row>
    <row r="79" spans="3:37">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c r="AE79" s="201"/>
      <c r="AF79" s="201"/>
      <c r="AG79" s="201"/>
      <c r="AH79" s="201"/>
      <c r="AI79" s="201"/>
      <c r="AJ79" s="246"/>
      <c r="AK79" s="201"/>
    </row>
    <row r="80" spans="3:37">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46"/>
      <c r="AK80" s="201"/>
    </row>
    <row r="81" spans="3:37">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c r="AE81" s="201"/>
      <c r="AF81" s="201"/>
      <c r="AG81" s="201"/>
      <c r="AH81" s="201"/>
      <c r="AI81" s="201"/>
      <c r="AJ81" s="246"/>
      <c r="AK81" s="201"/>
    </row>
    <row r="82" spans="3:37">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c r="AE82" s="201"/>
      <c r="AF82" s="201"/>
      <c r="AG82" s="201"/>
      <c r="AH82" s="201"/>
      <c r="AI82" s="201"/>
      <c r="AJ82" s="246"/>
      <c r="AK82" s="201"/>
    </row>
    <row r="83" spans="3:37">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46"/>
      <c r="AK83" s="201"/>
    </row>
    <row r="84" spans="3:37">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46"/>
      <c r="AK84" s="201"/>
    </row>
    <row r="85" spans="3:37">
      <c r="C85" s="201"/>
      <c r="D85" s="201"/>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c r="AD85" s="201"/>
      <c r="AE85" s="201"/>
      <c r="AF85" s="201"/>
      <c r="AG85" s="201"/>
      <c r="AH85" s="201"/>
      <c r="AI85" s="201"/>
      <c r="AJ85" s="246"/>
      <c r="AK85" s="201"/>
    </row>
    <row r="86" spans="3:37">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46"/>
      <c r="AK86" s="201"/>
    </row>
    <row r="87" spans="3:37">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46"/>
      <c r="AK87" s="201"/>
    </row>
    <row r="88" spans="3:37">
      <c r="C88" s="201"/>
      <c r="D88" s="201"/>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c r="AE88" s="201"/>
      <c r="AF88" s="201"/>
      <c r="AG88" s="201"/>
      <c r="AH88" s="201"/>
      <c r="AI88" s="201"/>
      <c r="AJ88" s="246"/>
      <c r="AK88" s="201"/>
    </row>
    <row r="89" spans="3:37">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46"/>
      <c r="AK89" s="201"/>
    </row>
    <row r="90" spans="3:37">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46"/>
      <c r="AK90" s="201"/>
    </row>
    <row r="91" spans="3:37">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c r="AE91" s="201"/>
      <c r="AF91" s="201"/>
      <c r="AG91" s="201"/>
      <c r="AH91" s="201"/>
      <c r="AI91" s="201"/>
      <c r="AJ91" s="246"/>
      <c r="AK91" s="201"/>
    </row>
    <row r="92" spans="3:37">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46"/>
      <c r="AK92" s="201"/>
    </row>
    <row r="93" spans="3:37">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46"/>
      <c r="AK93" s="201"/>
    </row>
    <row r="94" spans="3:37">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c r="AE94" s="201"/>
      <c r="AF94" s="201"/>
      <c r="AG94" s="201"/>
      <c r="AH94" s="201"/>
      <c r="AI94" s="201"/>
      <c r="AJ94" s="246"/>
      <c r="AK94" s="201"/>
    </row>
    <row r="95" spans="3:37">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46"/>
      <c r="AK95" s="201"/>
    </row>
    <row r="96" spans="3:37">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46"/>
      <c r="AK96" s="201"/>
    </row>
    <row r="97" spans="3:37">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1"/>
      <c r="AI97" s="201"/>
      <c r="AJ97" s="246"/>
      <c r="AK97" s="201"/>
    </row>
    <row r="98" spans="3:37">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46"/>
      <c r="AK98" s="201"/>
    </row>
    <row r="99" spans="3:37">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46"/>
      <c r="AK99" s="201"/>
    </row>
    <row r="100" spans="3:37">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46"/>
      <c r="AK100" s="201"/>
    </row>
    <row r="101" spans="3:37">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c r="AE101" s="201"/>
      <c r="AF101" s="201"/>
      <c r="AG101" s="201"/>
      <c r="AH101" s="201"/>
      <c r="AI101" s="201"/>
      <c r="AJ101" s="246"/>
      <c r="AK101" s="201"/>
    </row>
    <row r="102" spans="3:37">
      <c r="C102" s="201"/>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c r="AE102" s="201"/>
      <c r="AF102" s="201"/>
      <c r="AG102" s="201"/>
      <c r="AH102" s="201"/>
      <c r="AI102" s="201"/>
      <c r="AJ102" s="246"/>
      <c r="AK102" s="201"/>
    </row>
    <row r="103" spans="3:37">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46"/>
      <c r="AK103" s="201"/>
    </row>
    <row r="104" spans="3:37">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c r="AE104" s="201"/>
      <c r="AF104" s="201"/>
      <c r="AG104" s="201"/>
      <c r="AH104" s="201"/>
      <c r="AI104" s="201"/>
      <c r="AJ104" s="246"/>
      <c r="AK104" s="201"/>
    </row>
    <row r="105" spans="3:37">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46"/>
      <c r="AK105" s="201"/>
    </row>
    <row r="106" spans="3:37">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c r="AE106" s="201"/>
      <c r="AF106" s="201"/>
      <c r="AG106" s="201"/>
      <c r="AH106" s="201"/>
      <c r="AI106" s="201"/>
      <c r="AJ106" s="246"/>
      <c r="AK106" s="201"/>
    </row>
    <row r="107" spans="3:37">
      <c r="C107" s="201"/>
      <c r="D107" s="201"/>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c r="AE107" s="201"/>
      <c r="AF107" s="201"/>
      <c r="AG107" s="201"/>
      <c r="AH107" s="201"/>
      <c r="AI107" s="201"/>
      <c r="AJ107" s="246"/>
      <c r="AK107" s="201"/>
    </row>
    <row r="108" spans="3:37">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c r="AE108" s="201"/>
      <c r="AF108" s="201"/>
      <c r="AG108" s="201"/>
      <c r="AH108" s="201"/>
      <c r="AI108" s="201"/>
      <c r="AJ108" s="246"/>
      <c r="AK108" s="201"/>
    </row>
    <row r="109" spans="3:37">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46"/>
      <c r="AK109" s="201"/>
    </row>
    <row r="110" spans="3:37">
      <c r="C110" s="201"/>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c r="AE110" s="201"/>
      <c r="AF110" s="201"/>
      <c r="AG110" s="201"/>
      <c r="AH110" s="201"/>
      <c r="AI110" s="201"/>
      <c r="AJ110" s="246"/>
      <c r="AK110" s="201"/>
    </row>
    <row r="111" spans="3:37">
      <c r="C111" s="201"/>
      <c r="D111" s="201"/>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c r="AA111" s="201"/>
      <c r="AB111" s="201"/>
      <c r="AC111" s="201"/>
      <c r="AD111" s="201"/>
      <c r="AE111" s="201"/>
      <c r="AF111" s="201"/>
      <c r="AG111" s="201"/>
      <c r="AH111" s="201"/>
      <c r="AI111" s="201"/>
      <c r="AJ111" s="246"/>
      <c r="AK111" s="201"/>
    </row>
    <row r="112" spans="3:37">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46"/>
      <c r="AK112" s="201"/>
    </row>
    <row r="113" spans="3:37">
      <c r="C113" s="201"/>
      <c r="D113" s="201"/>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c r="AA113" s="201"/>
      <c r="AB113" s="201"/>
      <c r="AC113" s="201"/>
      <c r="AD113" s="201"/>
      <c r="AE113" s="201"/>
      <c r="AF113" s="201"/>
      <c r="AG113" s="201"/>
      <c r="AH113" s="201"/>
      <c r="AI113" s="201"/>
      <c r="AJ113" s="246"/>
      <c r="AK113" s="201"/>
    </row>
    <row r="114" spans="3:37">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46"/>
      <c r="AK114" s="201"/>
    </row>
    <row r="115" spans="3:37">
      <c r="C115" s="201"/>
      <c r="D115" s="201"/>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c r="AA115" s="201"/>
      <c r="AB115" s="201"/>
      <c r="AC115" s="201"/>
      <c r="AD115" s="201"/>
      <c r="AE115" s="201"/>
      <c r="AF115" s="201"/>
      <c r="AG115" s="201"/>
      <c r="AH115" s="201"/>
      <c r="AI115" s="201"/>
      <c r="AJ115" s="246"/>
      <c r="AK115" s="201"/>
    </row>
    <row r="116" spans="3:37">
      <c r="C116" s="201"/>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46"/>
      <c r="AK116" s="201"/>
    </row>
    <row r="117" spans="3:37">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46"/>
      <c r="AK117" s="201"/>
    </row>
    <row r="118" spans="3:37">
      <c r="C118" s="201"/>
      <c r="D118" s="201"/>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46"/>
      <c r="AK118" s="201"/>
    </row>
    <row r="119" spans="3:37">
      <c r="C119" s="201"/>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c r="AA119" s="201"/>
      <c r="AB119" s="201"/>
      <c r="AC119" s="201"/>
      <c r="AD119" s="201"/>
      <c r="AE119" s="201"/>
      <c r="AF119" s="201"/>
      <c r="AG119" s="201"/>
      <c r="AH119" s="201"/>
      <c r="AI119" s="201"/>
      <c r="AJ119" s="246"/>
      <c r="AK119" s="201"/>
    </row>
    <row r="120" spans="3:37">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46"/>
      <c r="AK120" s="201"/>
    </row>
    <row r="121" spans="3:37">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c r="AA121" s="201"/>
      <c r="AB121" s="201"/>
      <c r="AC121" s="201"/>
      <c r="AD121" s="201"/>
      <c r="AE121" s="201"/>
      <c r="AF121" s="201"/>
      <c r="AG121" s="201"/>
      <c r="AH121" s="201"/>
      <c r="AI121" s="201"/>
      <c r="AJ121" s="246"/>
      <c r="AK121" s="201"/>
    </row>
    <row r="122" spans="3:37">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46"/>
      <c r="AK122" s="201"/>
    </row>
    <row r="123" spans="3:37">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46"/>
      <c r="AK123" s="201"/>
    </row>
    <row r="124" spans="3:37">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c r="AE124" s="201"/>
      <c r="AF124" s="201"/>
      <c r="AG124" s="201"/>
      <c r="AH124" s="201"/>
      <c r="AI124" s="201"/>
      <c r="AJ124" s="246"/>
      <c r="AK124" s="201"/>
    </row>
    <row r="125" spans="3:37">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c r="AI125" s="201"/>
      <c r="AJ125" s="246"/>
      <c r="AK125" s="201"/>
    </row>
    <row r="126" spans="3:37">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46"/>
      <c r="AK126" s="201"/>
    </row>
    <row r="127" spans="3:37">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c r="AD127" s="201"/>
      <c r="AE127" s="201"/>
      <c r="AF127" s="201"/>
      <c r="AG127" s="201"/>
      <c r="AH127" s="201"/>
      <c r="AI127" s="201"/>
      <c r="AJ127" s="246"/>
      <c r="AK127" s="201"/>
    </row>
    <row r="128" spans="3:37">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46"/>
      <c r="AK128" s="201"/>
    </row>
    <row r="129" spans="3:37">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46"/>
      <c r="AK129" s="201"/>
    </row>
    <row r="130" spans="3:37">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201"/>
      <c r="AJ130" s="246"/>
      <c r="AK130" s="201"/>
    </row>
    <row r="131" spans="3:37">
      <c r="C131" s="201"/>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c r="AA131" s="201"/>
      <c r="AB131" s="201"/>
      <c r="AC131" s="201"/>
      <c r="AD131" s="201"/>
      <c r="AE131" s="201"/>
      <c r="AF131" s="201"/>
      <c r="AG131" s="201"/>
      <c r="AH131" s="201"/>
      <c r="AI131" s="201"/>
      <c r="AJ131" s="246"/>
      <c r="AK131" s="201"/>
    </row>
    <row r="132" spans="3:37">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46"/>
      <c r="AK132" s="201"/>
    </row>
    <row r="133" spans="3:37">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c r="AA133" s="201"/>
      <c r="AB133" s="201"/>
      <c r="AC133" s="201"/>
      <c r="AD133" s="201"/>
      <c r="AE133" s="201"/>
      <c r="AF133" s="201"/>
      <c r="AG133" s="201"/>
      <c r="AH133" s="201"/>
      <c r="AI133" s="201"/>
      <c r="AJ133" s="246"/>
      <c r="AK133" s="201"/>
    </row>
    <row r="134" spans="3:37">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46"/>
      <c r="AK134" s="201"/>
    </row>
    <row r="135" spans="3:37">
      <c r="C135" s="201"/>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201"/>
      <c r="AJ135" s="246"/>
      <c r="AK135" s="201"/>
    </row>
    <row r="136" spans="3:37">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c r="AD136" s="201"/>
      <c r="AE136" s="201"/>
      <c r="AF136" s="201"/>
      <c r="AG136" s="201"/>
      <c r="AH136" s="201"/>
      <c r="AI136" s="201"/>
      <c r="AJ136" s="246"/>
      <c r="AK136" s="201"/>
    </row>
    <row r="137" spans="3:37">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46"/>
      <c r="AK137" s="201"/>
    </row>
    <row r="138" spans="3:37">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c r="AA138" s="201"/>
      <c r="AB138" s="201"/>
      <c r="AC138" s="201"/>
      <c r="AD138" s="201"/>
      <c r="AE138" s="201"/>
      <c r="AF138" s="201"/>
      <c r="AG138" s="201"/>
      <c r="AH138" s="201"/>
      <c r="AI138" s="201"/>
      <c r="AJ138" s="246"/>
      <c r="AK138" s="201"/>
    </row>
    <row r="139" spans="3:37">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201"/>
      <c r="AJ139" s="246"/>
      <c r="AK139" s="201"/>
    </row>
    <row r="140" spans="3:37">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46"/>
      <c r="AK140" s="201"/>
    </row>
    <row r="141" spans="3:37">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c r="AD141" s="201"/>
      <c r="AE141" s="201"/>
      <c r="AF141" s="201"/>
      <c r="AG141" s="201"/>
      <c r="AH141" s="201"/>
      <c r="AI141" s="201"/>
      <c r="AJ141" s="246"/>
      <c r="AK141" s="201"/>
    </row>
    <row r="142" spans="3:37">
      <c r="C142" s="201"/>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c r="AD142" s="201"/>
      <c r="AE142" s="201"/>
      <c r="AF142" s="201"/>
      <c r="AG142" s="201"/>
      <c r="AH142" s="201"/>
      <c r="AI142" s="201"/>
      <c r="AJ142" s="246"/>
      <c r="AK142" s="201"/>
    </row>
    <row r="143" spans="3:37">
      <c r="C143" s="201"/>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c r="AA143" s="201"/>
      <c r="AB143" s="201"/>
      <c r="AC143" s="201"/>
      <c r="AD143" s="201"/>
      <c r="AE143" s="201"/>
      <c r="AF143" s="201"/>
      <c r="AG143" s="201"/>
      <c r="AH143" s="201"/>
      <c r="AI143" s="201"/>
      <c r="AJ143" s="246"/>
      <c r="AK143" s="201"/>
    </row>
    <row r="144" spans="3:37">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c r="AE144" s="201"/>
      <c r="AF144" s="201"/>
      <c r="AG144" s="201"/>
      <c r="AH144" s="201"/>
      <c r="AI144" s="201"/>
      <c r="AJ144" s="246"/>
      <c r="AK144" s="201"/>
    </row>
    <row r="145" spans="3:37">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46"/>
      <c r="AK145" s="201"/>
    </row>
    <row r="146" spans="3:37">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46"/>
      <c r="AK146" s="201"/>
    </row>
    <row r="147" spans="3:37">
      <c r="C147" s="201"/>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c r="AA147" s="201"/>
      <c r="AB147" s="201"/>
      <c r="AC147" s="201"/>
      <c r="AD147" s="201"/>
      <c r="AE147" s="201"/>
      <c r="AF147" s="201"/>
      <c r="AG147" s="201"/>
      <c r="AH147" s="201"/>
      <c r="AI147" s="201"/>
      <c r="AJ147" s="246"/>
      <c r="AK147" s="201"/>
    </row>
    <row r="148" spans="3:37">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46"/>
      <c r="AK148" s="201"/>
    </row>
    <row r="149" spans="3:37">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46"/>
      <c r="AK149" s="201"/>
    </row>
    <row r="150" spans="3:37">
      <c r="C150" s="201"/>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c r="AJ150" s="246"/>
      <c r="AK150" s="201"/>
    </row>
    <row r="151" spans="3:37">
      <c r="C151" s="201"/>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c r="AA151" s="201"/>
      <c r="AB151" s="201"/>
      <c r="AC151" s="201"/>
      <c r="AD151" s="201"/>
      <c r="AE151" s="201"/>
      <c r="AF151" s="201"/>
      <c r="AG151" s="201"/>
      <c r="AH151" s="201"/>
      <c r="AI151" s="201"/>
      <c r="AJ151" s="246"/>
      <c r="AK151" s="201"/>
    </row>
    <row r="152" spans="3:37">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46"/>
      <c r="AK152" s="201"/>
    </row>
    <row r="153" spans="3:37">
      <c r="C153" s="201"/>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c r="AA153" s="201"/>
      <c r="AB153" s="201"/>
      <c r="AC153" s="201"/>
      <c r="AD153" s="201"/>
      <c r="AE153" s="201"/>
      <c r="AF153" s="201"/>
      <c r="AG153" s="201"/>
      <c r="AH153" s="201"/>
      <c r="AI153" s="201"/>
      <c r="AJ153" s="246"/>
      <c r="AK153" s="201"/>
    </row>
    <row r="154" spans="3:37">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46"/>
      <c r="AK154" s="201"/>
    </row>
    <row r="155" spans="3:37">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46"/>
      <c r="AK155" s="201"/>
    </row>
    <row r="156" spans="3:37">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46"/>
      <c r="AK156" s="201"/>
    </row>
    <row r="157" spans="3:37">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46"/>
      <c r="AK157" s="201"/>
    </row>
    <row r="158" spans="3:37">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46"/>
      <c r="AK158" s="201"/>
    </row>
    <row r="159" spans="3:37">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46"/>
      <c r="AK159" s="201"/>
    </row>
    <row r="160" spans="3:37">
      <c r="C160" s="201"/>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46"/>
      <c r="AK160" s="201"/>
    </row>
    <row r="161" spans="3:37">
      <c r="C161" s="201"/>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c r="AA161" s="201"/>
      <c r="AB161" s="201"/>
      <c r="AC161" s="201"/>
      <c r="AD161" s="201"/>
      <c r="AE161" s="201"/>
      <c r="AF161" s="201"/>
      <c r="AG161" s="201"/>
      <c r="AH161" s="201"/>
      <c r="AI161" s="201"/>
      <c r="AJ161" s="246"/>
      <c r="AK161" s="201"/>
    </row>
    <row r="162" spans="3:37">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46"/>
      <c r="AK162" s="201"/>
    </row>
    <row r="163" spans="3:37">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c r="AA163" s="201"/>
      <c r="AB163" s="201"/>
      <c r="AC163" s="201"/>
      <c r="AD163" s="201"/>
      <c r="AE163" s="201"/>
      <c r="AF163" s="201"/>
      <c r="AG163" s="201"/>
      <c r="AH163" s="201"/>
      <c r="AI163" s="201"/>
      <c r="AJ163" s="246"/>
      <c r="AK163" s="201"/>
    </row>
    <row r="164" spans="3:37">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46"/>
      <c r="AK164" s="201"/>
    </row>
    <row r="165" spans="3:37">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46"/>
      <c r="AK165" s="201"/>
    </row>
    <row r="166" spans="3:37">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c r="AJ166" s="246"/>
      <c r="AK166" s="201"/>
    </row>
    <row r="167" spans="3:37">
      <c r="C167" s="201"/>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c r="AD167" s="201"/>
      <c r="AE167" s="201"/>
      <c r="AF167" s="201"/>
      <c r="AG167" s="201"/>
      <c r="AH167" s="201"/>
      <c r="AI167" s="201"/>
      <c r="AJ167" s="246"/>
      <c r="AK167" s="201"/>
    </row>
    <row r="168" spans="3:37">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46"/>
      <c r="AK168" s="201"/>
    </row>
    <row r="169" spans="3:37">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46"/>
      <c r="AK169" s="201"/>
    </row>
    <row r="170" spans="3:37">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c r="AA170" s="201"/>
      <c r="AB170" s="201"/>
      <c r="AC170" s="201"/>
      <c r="AD170" s="201"/>
      <c r="AE170" s="201"/>
      <c r="AF170" s="201"/>
      <c r="AG170" s="201"/>
      <c r="AH170" s="201"/>
      <c r="AI170" s="201"/>
      <c r="AJ170" s="246"/>
      <c r="AK170" s="201"/>
    </row>
    <row r="171" spans="3:37">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46"/>
      <c r="AK171" s="201"/>
    </row>
    <row r="172" spans="3:37">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46"/>
      <c r="AK172" s="201"/>
    </row>
    <row r="173" spans="3:37">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201"/>
      <c r="AD173" s="201"/>
      <c r="AE173" s="201"/>
      <c r="AF173" s="201"/>
      <c r="AG173" s="201"/>
      <c r="AH173" s="201"/>
      <c r="AI173" s="201"/>
      <c r="AJ173" s="246"/>
      <c r="AK173" s="201"/>
    </row>
    <row r="174" spans="3:37">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c r="AE174" s="201"/>
      <c r="AF174" s="201"/>
      <c r="AG174" s="201"/>
      <c r="AH174" s="201"/>
      <c r="AI174" s="201"/>
      <c r="AJ174" s="246"/>
      <c r="AK174" s="201"/>
    </row>
    <row r="175" spans="3:37">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c r="AA175" s="201"/>
      <c r="AB175" s="201"/>
      <c r="AC175" s="201"/>
      <c r="AD175" s="201"/>
      <c r="AE175" s="201"/>
      <c r="AF175" s="201"/>
      <c r="AG175" s="201"/>
      <c r="AH175" s="201"/>
      <c r="AI175" s="201"/>
      <c r="AJ175" s="246"/>
      <c r="AK175" s="201"/>
    </row>
    <row r="176" spans="3:37">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46"/>
      <c r="AK176" s="201"/>
    </row>
    <row r="177" spans="3:37">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c r="AA177" s="201"/>
      <c r="AB177" s="201"/>
      <c r="AC177" s="201"/>
      <c r="AD177" s="201"/>
      <c r="AE177" s="201"/>
      <c r="AF177" s="201"/>
      <c r="AG177" s="201"/>
      <c r="AH177" s="201"/>
      <c r="AI177" s="201"/>
      <c r="AJ177" s="246"/>
      <c r="AK177" s="201"/>
    </row>
    <row r="178" spans="3:37">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1"/>
      <c r="AC178" s="201"/>
      <c r="AD178" s="201"/>
      <c r="AE178" s="201"/>
      <c r="AF178" s="201"/>
      <c r="AG178" s="201"/>
      <c r="AH178" s="201"/>
      <c r="AI178" s="201"/>
      <c r="AJ178" s="246"/>
      <c r="AK178" s="201"/>
    </row>
    <row r="179" spans="3:37">
      <c r="C179" s="201"/>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c r="AA179" s="201"/>
      <c r="AB179" s="201"/>
      <c r="AC179" s="201"/>
      <c r="AD179" s="201"/>
      <c r="AE179" s="201"/>
      <c r="AF179" s="201"/>
      <c r="AG179" s="201"/>
      <c r="AH179" s="201"/>
      <c r="AI179" s="201"/>
      <c r="AJ179" s="246"/>
      <c r="AK179" s="201"/>
    </row>
    <row r="180" spans="3:37">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c r="AA180" s="201"/>
      <c r="AB180" s="201"/>
      <c r="AC180" s="201"/>
      <c r="AD180" s="201"/>
      <c r="AE180" s="201"/>
      <c r="AF180" s="201"/>
      <c r="AG180" s="201"/>
      <c r="AH180" s="201"/>
      <c r="AI180" s="201"/>
      <c r="AJ180" s="246"/>
      <c r="AK180" s="201"/>
    </row>
    <row r="181" spans="3:37">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c r="AA181" s="201"/>
      <c r="AB181" s="201"/>
      <c r="AC181" s="201"/>
      <c r="AD181" s="201"/>
      <c r="AE181" s="201"/>
      <c r="AF181" s="201"/>
      <c r="AG181" s="201"/>
      <c r="AH181" s="201"/>
      <c r="AI181" s="201"/>
      <c r="AJ181" s="246"/>
      <c r="AK181" s="201"/>
    </row>
    <row r="182" spans="3:37">
      <c r="C182" s="201"/>
      <c r="D182" s="201"/>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c r="AA182" s="201"/>
      <c r="AB182" s="201"/>
      <c r="AC182" s="201"/>
      <c r="AD182" s="201"/>
      <c r="AE182" s="201"/>
      <c r="AF182" s="201"/>
      <c r="AG182" s="201"/>
      <c r="AH182" s="201"/>
      <c r="AI182" s="201"/>
      <c r="AJ182" s="246"/>
      <c r="AK182" s="201"/>
    </row>
    <row r="183" spans="3:37">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46"/>
      <c r="AK183" s="201"/>
    </row>
    <row r="184" spans="3:37">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c r="AA184" s="201"/>
      <c r="AB184" s="201"/>
      <c r="AC184" s="201"/>
      <c r="AD184" s="201"/>
      <c r="AE184" s="201"/>
      <c r="AF184" s="201"/>
      <c r="AG184" s="201"/>
      <c r="AH184" s="201"/>
      <c r="AI184" s="201"/>
      <c r="AJ184" s="246"/>
      <c r="AK184" s="201"/>
    </row>
    <row r="185" spans="3:37">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46"/>
      <c r="AK185" s="201"/>
    </row>
    <row r="186" spans="3:37">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c r="AD186" s="201"/>
      <c r="AE186" s="201"/>
      <c r="AF186" s="201"/>
      <c r="AG186" s="201"/>
      <c r="AH186" s="201"/>
      <c r="AI186" s="201"/>
      <c r="AJ186" s="246"/>
      <c r="AK186" s="201"/>
    </row>
    <row r="187" spans="3:37">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c r="AA187" s="201"/>
      <c r="AB187" s="201"/>
      <c r="AC187" s="201"/>
      <c r="AD187" s="201"/>
      <c r="AE187" s="201"/>
      <c r="AF187" s="201"/>
      <c r="AG187" s="201"/>
      <c r="AH187" s="201"/>
      <c r="AI187" s="201"/>
      <c r="AJ187" s="246"/>
      <c r="AK187" s="201"/>
    </row>
    <row r="188" spans="3:37">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46"/>
      <c r="AK188" s="201"/>
    </row>
    <row r="189" spans="3:37">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c r="AE189" s="201"/>
      <c r="AF189" s="201"/>
      <c r="AG189" s="201"/>
      <c r="AH189" s="201"/>
      <c r="AI189" s="201"/>
      <c r="AJ189" s="246"/>
      <c r="AK189" s="201"/>
    </row>
    <row r="190" spans="3:37">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c r="AA190" s="201"/>
      <c r="AB190" s="201"/>
      <c r="AC190" s="201"/>
      <c r="AD190" s="201"/>
      <c r="AE190" s="201"/>
      <c r="AF190" s="201"/>
      <c r="AG190" s="201"/>
      <c r="AH190" s="201"/>
      <c r="AI190" s="201"/>
      <c r="AJ190" s="246"/>
      <c r="AK190" s="201"/>
    </row>
    <row r="191" spans="3:37">
      <c r="C191" s="201"/>
      <c r="D191" s="201"/>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c r="AA191" s="201"/>
      <c r="AB191" s="201"/>
      <c r="AC191" s="201"/>
      <c r="AD191" s="201"/>
      <c r="AE191" s="201"/>
      <c r="AF191" s="201"/>
      <c r="AG191" s="201"/>
      <c r="AH191" s="201"/>
      <c r="AI191" s="201"/>
      <c r="AJ191" s="246"/>
      <c r="AK191" s="201"/>
    </row>
    <row r="192" spans="3:37">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c r="AA192" s="201"/>
      <c r="AB192" s="201"/>
      <c r="AC192" s="201"/>
      <c r="AD192" s="201"/>
      <c r="AE192" s="201"/>
      <c r="AF192" s="201"/>
      <c r="AG192" s="201"/>
      <c r="AH192" s="201"/>
      <c r="AI192" s="201"/>
      <c r="AJ192" s="246"/>
      <c r="AK192" s="201"/>
    </row>
    <row r="193" spans="3:37">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46"/>
      <c r="AK193" s="201"/>
    </row>
    <row r="194" spans="3:37">
      <c r="C194" s="201"/>
      <c r="D194" s="201"/>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c r="AA194" s="201"/>
      <c r="AB194" s="201"/>
      <c r="AC194" s="201"/>
      <c r="AD194" s="201"/>
      <c r="AE194" s="201"/>
      <c r="AF194" s="201"/>
      <c r="AG194" s="201"/>
      <c r="AH194" s="201"/>
      <c r="AI194" s="201"/>
      <c r="AJ194" s="246"/>
      <c r="AK194" s="201"/>
    </row>
    <row r="195" spans="3:37">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c r="AA195" s="201"/>
      <c r="AB195" s="201"/>
      <c r="AC195" s="201"/>
      <c r="AD195" s="201"/>
      <c r="AE195" s="201"/>
      <c r="AF195" s="201"/>
      <c r="AG195" s="201"/>
      <c r="AH195" s="201"/>
      <c r="AI195" s="201"/>
      <c r="AJ195" s="246"/>
      <c r="AK195" s="201"/>
    </row>
    <row r="196" spans="3:37">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46"/>
      <c r="AK196" s="201"/>
    </row>
    <row r="197" spans="3:37">
      <c r="C197" s="201"/>
      <c r="D197" s="201"/>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c r="AA197" s="201"/>
      <c r="AB197" s="201"/>
      <c r="AC197" s="201"/>
      <c r="AD197" s="201"/>
      <c r="AE197" s="201"/>
      <c r="AF197" s="201"/>
      <c r="AG197" s="201"/>
      <c r="AH197" s="201"/>
      <c r="AI197" s="201"/>
      <c r="AJ197" s="246"/>
      <c r="AK197" s="201"/>
    </row>
    <row r="198" spans="3:37">
      <c r="C198" s="201"/>
      <c r="D198" s="201"/>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c r="AA198" s="201"/>
      <c r="AB198" s="201"/>
      <c r="AC198" s="201"/>
      <c r="AD198" s="201"/>
      <c r="AE198" s="201"/>
      <c r="AF198" s="201"/>
      <c r="AG198" s="201"/>
      <c r="AH198" s="201"/>
      <c r="AI198" s="201"/>
      <c r="AJ198" s="246"/>
      <c r="AK198" s="201"/>
    </row>
    <row r="199" spans="3:37">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46"/>
      <c r="AK199" s="201"/>
    </row>
    <row r="200" spans="3:37">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c r="AA200" s="201"/>
      <c r="AB200" s="201"/>
      <c r="AC200" s="201"/>
      <c r="AD200" s="201"/>
      <c r="AE200" s="201"/>
      <c r="AF200" s="201"/>
      <c r="AG200" s="201"/>
      <c r="AH200" s="201"/>
      <c r="AI200" s="201"/>
      <c r="AJ200" s="246"/>
      <c r="AK200" s="201"/>
    </row>
    <row r="201" spans="3:37">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c r="AA201" s="201"/>
      <c r="AB201" s="201"/>
      <c r="AC201" s="201"/>
      <c r="AD201" s="201"/>
      <c r="AE201" s="201"/>
      <c r="AF201" s="201"/>
      <c r="AG201" s="201"/>
      <c r="AH201" s="201"/>
      <c r="AI201" s="201"/>
      <c r="AJ201" s="246"/>
      <c r="AK201" s="201"/>
    </row>
    <row r="202" spans="3:37">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46"/>
      <c r="AK202" s="201"/>
    </row>
    <row r="203" spans="3:37">
      <c r="C203" s="201"/>
      <c r="D203" s="201"/>
      <c r="E203" s="201"/>
      <c r="F203" s="201"/>
      <c r="G203" s="201"/>
      <c r="H203" s="201"/>
      <c r="I203" s="201"/>
      <c r="J203" s="201"/>
      <c r="K203" s="201"/>
      <c r="L203" s="201"/>
      <c r="M203" s="201"/>
      <c r="N203" s="201"/>
      <c r="O203" s="201"/>
      <c r="P203" s="201"/>
      <c r="Q203" s="201"/>
      <c r="R203" s="201"/>
      <c r="S203" s="201"/>
      <c r="T203" s="201"/>
      <c r="U203" s="201"/>
      <c r="V203" s="201"/>
      <c r="W203" s="201"/>
      <c r="X203" s="201"/>
      <c r="Y203" s="201"/>
      <c r="Z203" s="201"/>
      <c r="AA203" s="201"/>
      <c r="AB203" s="201"/>
      <c r="AC203" s="201"/>
      <c r="AD203" s="201"/>
      <c r="AE203" s="201"/>
      <c r="AF203" s="201"/>
      <c r="AG203" s="201"/>
      <c r="AH203" s="201"/>
      <c r="AI203" s="201"/>
      <c r="AJ203" s="246"/>
      <c r="AK203" s="201"/>
    </row>
    <row r="204" spans="3:37">
      <c r="C204" s="201"/>
      <c r="D204" s="201"/>
      <c r="E204" s="201"/>
      <c r="F204" s="201"/>
      <c r="G204" s="201"/>
      <c r="H204" s="201"/>
      <c r="I204" s="201"/>
      <c r="J204" s="201"/>
      <c r="K204" s="201"/>
      <c r="L204" s="201"/>
      <c r="M204" s="201"/>
      <c r="N204" s="201"/>
      <c r="O204" s="201"/>
      <c r="P204" s="201"/>
      <c r="Q204" s="201"/>
      <c r="R204" s="201"/>
      <c r="S204" s="201"/>
      <c r="T204" s="201"/>
      <c r="U204" s="201"/>
      <c r="V204" s="201"/>
      <c r="W204" s="201"/>
      <c r="X204" s="201"/>
      <c r="Y204" s="201"/>
      <c r="Z204" s="201"/>
      <c r="AA204" s="201"/>
      <c r="AB204" s="201"/>
      <c r="AC204" s="201"/>
      <c r="AD204" s="201"/>
      <c r="AE204" s="201"/>
      <c r="AF204" s="201"/>
      <c r="AG204" s="201"/>
      <c r="AH204" s="201"/>
      <c r="AI204" s="201"/>
      <c r="AJ204" s="246"/>
      <c r="AK204" s="201"/>
    </row>
    <row r="205" spans="3:37">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46"/>
      <c r="AK205" s="201"/>
    </row>
    <row r="206" spans="3:37">
      <c r="C206" s="201"/>
      <c r="D206" s="201"/>
      <c r="E206" s="201"/>
      <c r="F206" s="201"/>
      <c r="G206" s="201"/>
      <c r="H206" s="201"/>
      <c r="I206" s="201"/>
      <c r="J206" s="201"/>
      <c r="K206" s="201"/>
      <c r="L206" s="201"/>
      <c r="M206" s="201"/>
      <c r="N206" s="201"/>
      <c r="O206" s="201"/>
      <c r="P206" s="201"/>
      <c r="Q206" s="201"/>
      <c r="R206" s="201"/>
      <c r="S206" s="201"/>
      <c r="T206" s="201"/>
      <c r="U206" s="201"/>
      <c r="V206" s="201"/>
      <c r="W206" s="201"/>
      <c r="X206" s="201"/>
      <c r="Y206" s="201"/>
      <c r="Z206" s="201"/>
      <c r="AA206" s="201"/>
      <c r="AB206" s="201"/>
      <c r="AC206" s="201"/>
      <c r="AD206" s="201"/>
      <c r="AE206" s="201"/>
      <c r="AF206" s="201"/>
      <c r="AG206" s="201"/>
      <c r="AH206" s="201"/>
      <c r="AI206" s="201"/>
      <c r="AJ206" s="246"/>
      <c r="AK206" s="201"/>
    </row>
    <row r="207" spans="3:37">
      <c r="C207" s="201"/>
      <c r="D207" s="201"/>
      <c r="E207" s="201"/>
      <c r="F207" s="201"/>
      <c r="G207" s="201"/>
      <c r="H207" s="201"/>
      <c r="I207" s="201"/>
      <c r="J207" s="201"/>
      <c r="K207" s="201"/>
      <c r="L207" s="201"/>
      <c r="M207" s="201"/>
      <c r="N207" s="201"/>
      <c r="O207" s="201"/>
      <c r="P207" s="201"/>
      <c r="Q207" s="201"/>
      <c r="R207" s="201"/>
      <c r="S207" s="201"/>
      <c r="T207" s="201"/>
      <c r="U207" s="201"/>
      <c r="V207" s="201"/>
      <c r="W207" s="201"/>
      <c r="X207" s="201"/>
      <c r="Y207" s="201"/>
      <c r="Z207" s="201"/>
      <c r="AA207" s="201"/>
      <c r="AB207" s="201"/>
      <c r="AC207" s="201"/>
      <c r="AD207" s="201"/>
      <c r="AE207" s="201"/>
      <c r="AF207" s="201"/>
      <c r="AG207" s="201"/>
      <c r="AH207" s="201"/>
      <c r="AI207" s="201"/>
      <c r="AJ207" s="246"/>
      <c r="AK207" s="201"/>
    </row>
    <row r="208" spans="3:37">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46"/>
      <c r="AK208" s="201"/>
    </row>
    <row r="209" spans="3:37">
      <c r="C209" s="201"/>
      <c r="D209" s="201"/>
      <c r="E209" s="201"/>
      <c r="F209" s="201"/>
      <c r="G209" s="201"/>
      <c r="H209" s="201"/>
      <c r="I209" s="201"/>
      <c r="J209" s="201"/>
      <c r="K209" s="201"/>
      <c r="L209" s="201"/>
      <c r="M209" s="201"/>
      <c r="N209" s="201"/>
      <c r="O209" s="201"/>
      <c r="P209" s="201"/>
      <c r="Q209" s="201"/>
      <c r="R209" s="201"/>
      <c r="S209" s="201"/>
      <c r="T209" s="201"/>
      <c r="U209" s="201"/>
      <c r="V209" s="201"/>
      <c r="W209" s="201"/>
      <c r="X209" s="201"/>
      <c r="Y209" s="201"/>
      <c r="Z209" s="201"/>
      <c r="AA209" s="201"/>
      <c r="AB209" s="201"/>
      <c r="AC209" s="201"/>
      <c r="AD209" s="201"/>
      <c r="AE209" s="201"/>
      <c r="AF209" s="201"/>
      <c r="AG209" s="201"/>
      <c r="AH209" s="201"/>
      <c r="AI209" s="201"/>
      <c r="AJ209" s="246"/>
      <c r="AK209" s="201"/>
    </row>
    <row r="210" spans="3:37">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46"/>
      <c r="AK210" s="201"/>
    </row>
    <row r="211" spans="3:37">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46"/>
      <c r="AK211" s="201"/>
    </row>
    <row r="212" spans="3:37">
      <c r="C212" s="201"/>
      <c r="D212" s="201"/>
      <c r="E212" s="201"/>
      <c r="F212" s="201"/>
      <c r="G212" s="201"/>
      <c r="H212" s="201"/>
      <c r="I212" s="201"/>
      <c r="J212" s="201"/>
      <c r="K212" s="201"/>
      <c r="L212" s="201"/>
      <c r="M212" s="201"/>
      <c r="N212" s="201"/>
      <c r="O212" s="201"/>
      <c r="P212" s="201"/>
      <c r="Q212" s="201"/>
      <c r="R212" s="201"/>
      <c r="S212" s="201"/>
      <c r="T212" s="201"/>
      <c r="U212" s="201"/>
      <c r="V212" s="201"/>
      <c r="W212" s="201"/>
      <c r="X212" s="201"/>
      <c r="Y212" s="201"/>
      <c r="Z212" s="201"/>
      <c r="AA212" s="201"/>
      <c r="AB212" s="201"/>
      <c r="AC212" s="201"/>
      <c r="AD212" s="201"/>
      <c r="AE212" s="201"/>
      <c r="AF212" s="201"/>
      <c r="AG212" s="201"/>
      <c r="AH212" s="201"/>
      <c r="AI212" s="201"/>
      <c r="AJ212" s="246"/>
      <c r="AK212" s="201"/>
    </row>
    <row r="213" spans="3:37">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46"/>
      <c r="AK213" s="201"/>
    </row>
    <row r="214" spans="3:37">
      <c r="C214" s="201"/>
      <c r="D214" s="201"/>
      <c r="E214" s="201"/>
      <c r="F214" s="201"/>
      <c r="G214" s="201"/>
      <c r="H214" s="201"/>
      <c r="I214" s="201"/>
      <c r="J214" s="201"/>
      <c r="K214" s="201"/>
      <c r="L214" s="201"/>
      <c r="M214" s="201"/>
      <c r="N214" s="201"/>
      <c r="O214" s="201"/>
      <c r="P214" s="201"/>
      <c r="Q214" s="201"/>
      <c r="R214" s="201"/>
      <c r="S214" s="201"/>
      <c r="T214" s="201"/>
      <c r="U214" s="201"/>
      <c r="V214" s="201"/>
      <c r="W214" s="201"/>
      <c r="X214" s="201"/>
      <c r="Y214" s="201"/>
      <c r="Z214" s="201"/>
      <c r="AA214" s="201"/>
      <c r="AB214" s="201"/>
      <c r="AC214" s="201"/>
      <c r="AD214" s="201"/>
      <c r="AE214" s="201"/>
      <c r="AF214" s="201"/>
      <c r="AG214" s="201"/>
      <c r="AH214" s="201"/>
      <c r="AI214" s="201"/>
      <c r="AJ214" s="246"/>
      <c r="AK214" s="201"/>
    </row>
    <row r="215" spans="3:37">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46"/>
      <c r="AK215" s="201"/>
    </row>
    <row r="216" spans="3:37">
      <c r="C216" s="201"/>
      <c r="D216" s="201"/>
      <c r="E216" s="201"/>
      <c r="F216" s="201"/>
      <c r="G216" s="201"/>
      <c r="H216" s="201"/>
      <c r="I216" s="201"/>
      <c r="J216" s="201"/>
      <c r="K216" s="201"/>
      <c r="L216" s="201"/>
      <c r="M216" s="201"/>
      <c r="N216" s="201"/>
      <c r="O216" s="201"/>
      <c r="P216" s="201"/>
      <c r="Q216" s="201"/>
      <c r="R216" s="201"/>
      <c r="S216" s="201"/>
      <c r="T216" s="201"/>
      <c r="U216" s="201"/>
      <c r="V216" s="201"/>
      <c r="W216" s="201"/>
      <c r="X216" s="201"/>
      <c r="Y216" s="201"/>
      <c r="Z216" s="201"/>
      <c r="AA216" s="201"/>
      <c r="AB216" s="201"/>
      <c r="AC216" s="201"/>
      <c r="AD216" s="201"/>
      <c r="AE216" s="201"/>
      <c r="AF216" s="201"/>
      <c r="AG216" s="201"/>
      <c r="AH216" s="201"/>
      <c r="AI216" s="201"/>
      <c r="AJ216" s="246"/>
      <c r="AK216" s="201"/>
    </row>
    <row r="217" spans="3:37">
      <c r="C217" s="201"/>
      <c r="D217" s="201"/>
      <c r="E217" s="201"/>
      <c r="F217" s="201"/>
      <c r="G217" s="201"/>
      <c r="H217" s="201"/>
      <c r="I217" s="201"/>
      <c r="J217" s="201"/>
      <c r="K217" s="201"/>
      <c r="L217" s="201"/>
      <c r="M217" s="201"/>
      <c r="N217" s="201"/>
      <c r="O217" s="201"/>
      <c r="P217" s="201"/>
      <c r="Q217" s="201"/>
      <c r="R217" s="201"/>
      <c r="S217" s="201"/>
      <c r="T217" s="201"/>
      <c r="U217" s="201"/>
      <c r="V217" s="201"/>
      <c r="W217" s="201"/>
      <c r="X217" s="201"/>
      <c r="Y217" s="201"/>
      <c r="Z217" s="201"/>
      <c r="AA217" s="201"/>
      <c r="AB217" s="201"/>
      <c r="AC217" s="201"/>
      <c r="AD217" s="201"/>
      <c r="AE217" s="201"/>
      <c r="AF217" s="201"/>
      <c r="AG217" s="201"/>
      <c r="AH217" s="201"/>
      <c r="AI217" s="201"/>
      <c r="AJ217" s="246"/>
      <c r="AK217" s="201"/>
    </row>
    <row r="218" spans="3:37">
      <c r="C218" s="201"/>
      <c r="D218" s="201"/>
      <c r="E218" s="201"/>
      <c r="F218" s="201"/>
      <c r="G218" s="201"/>
      <c r="H218" s="201"/>
      <c r="I218" s="201"/>
      <c r="J218" s="201"/>
      <c r="K218" s="201"/>
      <c r="L218" s="201"/>
      <c r="M218" s="201"/>
      <c r="N218" s="201"/>
      <c r="O218" s="201"/>
      <c r="P218" s="201"/>
      <c r="Q218" s="201"/>
      <c r="R218" s="201"/>
      <c r="S218" s="201"/>
      <c r="T218" s="201"/>
      <c r="U218" s="201"/>
      <c r="V218" s="201"/>
      <c r="W218" s="201"/>
      <c r="X218" s="201"/>
      <c r="Y218" s="201"/>
      <c r="Z218" s="201"/>
      <c r="AA218" s="201"/>
      <c r="AB218" s="201"/>
      <c r="AC218" s="201"/>
      <c r="AD218" s="201"/>
      <c r="AE218" s="201"/>
      <c r="AF218" s="201"/>
      <c r="AG218" s="201"/>
      <c r="AH218" s="201"/>
      <c r="AI218" s="201"/>
      <c r="AJ218" s="246"/>
      <c r="AK218" s="201"/>
    </row>
    <row r="219" spans="3:37">
      <c r="C219" s="201"/>
      <c r="D219" s="201"/>
      <c r="E219" s="201"/>
      <c r="F219" s="201"/>
      <c r="G219" s="201"/>
      <c r="H219" s="201"/>
      <c r="I219" s="201"/>
      <c r="J219" s="201"/>
      <c r="K219" s="201"/>
      <c r="L219" s="201"/>
      <c r="M219" s="201"/>
      <c r="N219" s="201"/>
      <c r="O219" s="201"/>
      <c r="P219" s="201"/>
      <c r="Q219" s="201"/>
      <c r="R219" s="201"/>
      <c r="S219" s="201"/>
      <c r="T219" s="201"/>
      <c r="U219" s="201"/>
      <c r="V219" s="201"/>
      <c r="W219" s="201"/>
      <c r="X219" s="201"/>
      <c r="Y219" s="201"/>
      <c r="Z219" s="201"/>
      <c r="AA219" s="201"/>
      <c r="AB219" s="201"/>
      <c r="AC219" s="201"/>
      <c r="AD219" s="201"/>
      <c r="AE219" s="201"/>
      <c r="AF219" s="201"/>
      <c r="AG219" s="201"/>
      <c r="AH219" s="201"/>
      <c r="AI219" s="201"/>
      <c r="AJ219" s="246"/>
      <c r="AK219" s="201"/>
    </row>
    <row r="220" spans="3:37">
      <c r="C220" s="201"/>
      <c r="D220" s="201"/>
      <c r="E220" s="201"/>
      <c r="F220" s="201"/>
      <c r="G220" s="201"/>
      <c r="H220" s="201"/>
      <c r="I220" s="201"/>
      <c r="J220" s="201"/>
      <c r="K220" s="201"/>
      <c r="L220" s="201"/>
      <c r="M220" s="201"/>
      <c r="N220" s="201"/>
      <c r="O220" s="201"/>
      <c r="P220" s="201"/>
      <c r="Q220" s="201"/>
      <c r="R220" s="201"/>
      <c r="S220" s="201"/>
      <c r="T220" s="201"/>
      <c r="U220" s="201"/>
      <c r="V220" s="201"/>
      <c r="W220" s="201"/>
      <c r="X220" s="201"/>
      <c r="Y220" s="201"/>
      <c r="Z220" s="201"/>
      <c r="AA220" s="201"/>
      <c r="AB220" s="201"/>
      <c r="AC220" s="201"/>
      <c r="AD220" s="201"/>
      <c r="AE220" s="201"/>
      <c r="AF220" s="201"/>
      <c r="AG220" s="201"/>
      <c r="AH220" s="201"/>
      <c r="AI220" s="201"/>
      <c r="AJ220" s="246"/>
      <c r="AK220" s="201"/>
    </row>
    <row r="221" spans="3:37">
      <c r="C221" s="201"/>
      <c r="D221" s="201"/>
      <c r="E221" s="201"/>
      <c r="F221" s="201"/>
      <c r="G221" s="201"/>
      <c r="H221" s="201"/>
      <c r="I221" s="201"/>
      <c r="J221" s="201"/>
      <c r="K221" s="201"/>
      <c r="L221" s="201"/>
      <c r="M221" s="201"/>
      <c r="N221" s="201"/>
      <c r="O221" s="201"/>
      <c r="P221" s="201"/>
      <c r="Q221" s="201"/>
      <c r="R221" s="201"/>
      <c r="S221" s="201"/>
      <c r="T221" s="201"/>
      <c r="U221" s="201"/>
      <c r="V221" s="201"/>
      <c r="W221" s="201"/>
      <c r="X221" s="201"/>
      <c r="Y221" s="201"/>
      <c r="Z221" s="201"/>
      <c r="AA221" s="201"/>
      <c r="AB221" s="201"/>
      <c r="AC221" s="201"/>
      <c r="AD221" s="201"/>
      <c r="AE221" s="201"/>
      <c r="AF221" s="201"/>
      <c r="AG221" s="201"/>
      <c r="AH221" s="201"/>
      <c r="AI221" s="201"/>
      <c r="AJ221" s="246"/>
      <c r="AK221" s="201"/>
    </row>
    <row r="222" spans="3:37">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c r="AA222" s="201"/>
      <c r="AB222" s="201"/>
      <c r="AC222" s="201"/>
      <c r="AD222" s="201"/>
      <c r="AE222" s="201"/>
      <c r="AF222" s="201"/>
      <c r="AG222" s="201"/>
      <c r="AH222" s="201"/>
      <c r="AI222" s="201"/>
      <c r="AJ222" s="246"/>
      <c r="AK222" s="201"/>
    </row>
    <row r="223" spans="3:37">
      <c r="C223" s="201"/>
      <c r="D223" s="201"/>
      <c r="E223" s="201"/>
      <c r="F223" s="201"/>
      <c r="G223" s="201"/>
      <c r="H223" s="201"/>
      <c r="I223" s="201"/>
      <c r="J223" s="201"/>
      <c r="K223" s="201"/>
      <c r="L223" s="201"/>
      <c r="M223" s="201"/>
      <c r="N223" s="201"/>
      <c r="O223" s="201"/>
      <c r="P223" s="201"/>
      <c r="Q223" s="201"/>
      <c r="R223" s="201"/>
      <c r="S223" s="201"/>
      <c r="T223" s="201"/>
      <c r="U223" s="201"/>
      <c r="V223" s="201"/>
      <c r="W223" s="201"/>
      <c r="X223" s="201"/>
      <c r="Y223" s="201"/>
      <c r="Z223" s="201"/>
      <c r="AA223" s="201"/>
      <c r="AB223" s="201"/>
      <c r="AC223" s="201"/>
      <c r="AD223" s="201"/>
      <c r="AE223" s="201"/>
      <c r="AF223" s="201"/>
      <c r="AG223" s="201"/>
      <c r="AH223" s="201"/>
      <c r="AI223" s="201"/>
      <c r="AJ223" s="246"/>
      <c r="AK223" s="201"/>
    </row>
    <row r="224" spans="3:37">
      <c r="C224" s="201"/>
      <c r="D224" s="201"/>
      <c r="E224" s="201"/>
      <c r="F224" s="201"/>
      <c r="G224" s="201"/>
      <c r="H224" s="201"/>
      <c r="I224" s="201"/>
      <c r="J224" s="201"/>
      <c r="K224" s="201"/>
      <c r="L224" s="201"/>
      <c r="M224" s="201"/>
      <c r="N224" s="201"/>
      <c r="O224" s="201"/>
      <c r="P224" s="201"/>
      <c r="Q224" s="201"/>
      <c r="R224" s="201"/>
      <c r="S224" s="201"/>
      <c r="T224" s="201"/>
      <c r="U224" s="201"/>
      <c r="V224" s="201"/>
      <c r="W224" s="201"/>
      <c r="X224" s="201"/>
      <c r="Y224" s="201"/>
      <c r="Z224" s="201"/>
      <c r="AA224" s="201"/>
      <c r="AB224" s="201"/>
      <c r="AC224" s="201"/>
      <c r="AD224" s="201"/>
      <c r="AE224" s="201"/>
      <c r="AF224" s="201"/>
      <c r="AG224" s="201"/>
      <c r="AH224" s="201"/>
      <c r="AI224" s="201"/>
      <c r="AJ224" s="246"/>
      <c r="AK224" s="201"/>
    </row>
    <row r="225" spans="3:37">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46"/>
      <c r="AK225" s="201"/>
    </row>
    <row r="226" spans="3:37">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c r="AJ226" s="246"/>
      <c r="AK226" s="201"/>
    </row>
    <row r="227" spans="3:37">
      <c r="C227" s="201"/>
      <c r="D227" s="201"/>
      <c r="E227" s="201"/>
      <c r="F227" s="201"/>
      <c r="G227" s="201"/>
      <c r="H227" s="201"/>
      <c r="I227" s="201"/>
      <c r="J227" s="201"/>
      <c r="K227" s="201"/>
      <c r="L227" s="201"/>
      <c r="M227" s="201"/>
      <c r="N227" s="201"/>
      <c r="O227" s="201"/>
      <c r="P227" s="201"/>
      <c r="Q227" s="201"/>
      <c r="R227" s="201"/>
      <c r="S227" s="201"/>
      <c r="T227" s="201"/>
      <c r="U227" s="201"/>
      <c r="V227" s="201"/>
      <c r="W227" s="201"/>
      <c r="X227" s="201"/>
      <c r="Y227" s="201"/>
      <c r="Z227" s="201"/>
      <c r="AA227" s="201"/>
      <c r="AB227" s="201"/>
      <c r="AC227" s="201"/>
      <c r="AD227" s="201"/>
      <c r="AE227" s="201"/>
      <c r="AF227" s="201"/>
      <c r="AG227" s="201"/>
      <c r="AH227" s="201"/>
      <c r="AI227" s="201"/>
      <c r="AJ227" s="246"/>
      <c r="AK227" s="201"/>
    </row>
    <row r="228" spans="3:37">
      <c r="C228" s="201"/>
      <c r="D228" s="201"/>
      <c r="E228" s="201"/>
      <c r="F228" s="201"/>
      <c r="G228" s="201"/>
      <c r="H228" s="201"/>
      <c r="I228" s="201"/>
      <c r="J228" s="201"/>
      <c r="K228" s="201"/>
      <c r="L228" s="201"/>
      <c r="M228" s="201"/>
      <c r="N228" s="201"/>
      <c r="O228" s="201"/>
      <c r="P228" s="201"/>
      <c r="Q228" s="201"/>
      <c r="R228" s="201"/>
      <c r="S228" s="201"/>
      <c r="T228" s="201"/>
      <c r="U228" s="201"/>
      <c r="V228" s="201"/>
      <c r="W228" s="201"/>
      <c r="X228" s="201"/>
      <c r="Y228" s="201"/>
      <c r="Z228" s="201"/>
      <c r="AA228" s="201"/>
      <c r="AB228" s="201"/>
      <c r="AC228" s="201"/>
      <c r="AD228" s="201"/>
      <c r="AE228" s="201"/>
      <c r="AF228" s="201"/>
      <c r="AG228" s="201"/>
      <c r="AH228" s="201"/>
      <c r="AI228" s="201"/>
      <c r="AJ228" s="246"/>
      <c r="AK228" s="201"/>
    </row>
    <row r="229" spans="3:37">
      <c r="C229" s="201"/>
      <c r="D229" s="201"/>
      <c r="E229" s="201"/>
      <c r="F229" s="201"/>
      <c r="G229" s="201"/>
      <c r="H229" s="201"/>
      <c r="I229" s="201"/>
      <c r="J229" s="201"/>
      <c r="K229" s="201"/>
      <c r="L229" s="201"/>
      <c r="M229" s="201"/>
      <c r="N229" s="201"/>
      <c r="O229" s="201"/>
      <c r="P229" s="201"/>
      <c r="Q229" s="201"/>
      <c r="R229" s="201"/>
      <c r="S229" s="201"/>
      <c r="T229" s="201"/>
      <c r="U229" s="201"/>
      <c r="V229" s="201"/>
      <c r="W229" s="201"/>
      <c r="X229" s="201"/>
      <c r="Y229" s="201"/>
      <c r="Z229" s="201"/>
      <c r="AA229" s="201"/>
      <c r="AB229" s="201"/>
      <c r="AC229" s="201"/>
      <c r="AD229" s="201"/>
      <c r="AE229" s="201"/>
      <c r="AF229" s="201"/>
      <c r="AG229" s="201"/>
      <c r="AH229" s="201"/>
      <c r="AI229" s="201"/>
      <c r="AJ229" s="246"/>
      <c r="AK229" s="201"/>
    </row>
    <row r="230" spans="3:37">
      <c r="C230" s="201"/>
      <c r="D230" s="201"/>
      <c r="E230" s="201"/>
      <c r="F230" s="201"/>
      <c r="G230" s="201"/>
      <c r="H230" s="201"/>
      <c r="I230" s="201"/>
      <c r="J230" s="201"/>
      <c r="K230" s="201"/>
      <c r="L230" s="201"/>
      <c r="M230" s="201"/>
      <c r="N230" s="201"/>
      <c r="O230" s="201"/>
      <c r="P230" s="201"/>
      <c r="Q230" s="201"/>
      <c r="R230" s="201"/>
      <c r="S230" s="201"/>
      <c r="T230" s="201"/>
      <c r="U230" s="201"/>
      <c r="V230" s="201"/>
      <c r="W230" s="201"/>
      <c r="X230" s="201"/>
      <c r="Y230" s="201"/>
      <c r="Z230" s="201"/>
      <c r="AA230" s="201"/>
      <c r="AB230" s="201"/>
      <c r="AC230" s="201"/>
      <c r="AD230" s="201"/>
      <c r="AE230" s="201"/>
      <c r="AF230" s="201"/>
      <c r="AG230" s="201"/>
      <c r="AH230" s="201"/>
      <c r="AI230" s="201"/>
      <c r="AJ230" s="246"/>
      <c r="AK230" s="201"/>
    </row>
  </sheetData>
  <mergeCells count="2">
    <mergeCell ref="A7:C7"/>
    <mergeCell ref="A6:C6"/>
  </mergeCells>
  <pageMargins left="0.7" right="0.7" top="0.75" bottom="0.75" header="0.3" footer="0.3"/>
  <pageSetup paperSize="9" orientation="portrait" r:id="rId1"/>
  <ignoredErrors>
    <ignoredError sqref="AI34:AJ34 D34:AH3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3:AH12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32.7109375" bestFit="1" customWidth="1"/>
    <col min="2" max="20" width="20.7109375" style="158" customWidth="1"/>
    <col min="21" max="21" width="20.7109375" style="236" customWidth="1"/>
    <col min="22" max="22" width="20.7109375" style="22" customWidth="1"/>
    <col min="23" max="29" width="9.140625" style="54"/>
  </cols>
  <sheetData>
    <row r="3" spans="1:29" ht="15" customHeight="1"/>
    <row r="4" spans="1:29" ht="15" customHeight="1"/>
    <row r="5" spans="1:29" ht="15" customHeight="1" thickBot="1">
      <c r="A5" s="460" t="s">
        <v>333</v>
      </c>
    </row>
    <row r="6" spans="1:29" ht="30.75" customHeight="1">
      <c r="A6" s="155" t="s">
        <v>191</v>
      </c>
      <c r="B6" s="157">
        <v>2001</v>
      </c>
      <c r="C6" s="157">
        <v>2002</v>
      </c>
      <c r="D6" s="157">
        <v>2003</v>
      </c>
      <c r="E6" s="157">
        <v>2004</v>
      </c>
      <c r="F6" s="157">
        <v>2005</v>
      </c>
      <c r="G6" s="157">
        <v>2006</v>
      </c>
      <c r="H6" s="157">
        <v>2007</v>
      </c>
      <c r="I6" s="157">
        <v>2008</v>
      </c>
      <c r="J6" s="157">
        <v>2009</v>
      </c>
      <c r="K6" s="157">
        <v>2010</v>
      </c>
      <c r="L6" s="157">
        <v>2011</v>
      </c>
      <c r="M6" s="157">
        <v>2012</v>
      </c>
      <c r="N6" s="157">
        <v>2013</v>
      </c>
      <c r="O6" s="157">
        <v>2014</v>
      </c>
      <c r="P6" s="157">
        <v>2015</v>
      </c>
      <c r="Q6" s="157">
        <v>2016</v>
      </c>
      <c r="R6" s="157">
        <v>2017</v>
      </c>
      <c r="S6" s="157">
        <v>2018</v>
      </c>
      <c r="T6" s="157">
        <v>2019</v>
      </c>
      <c r="U6" s="157">
        <v>2020</v>
      </c>
      <c r="V6" s="258">
        <v>2021</v>
      </c>
    </row>
    <row r="7" spans="1:29" s="355" customFormat="1">
      <c r="A7" s="344" t="s">
        <v>45</v>
      </c>
      <c r="B7" s="259"/>
      <c r="C7" s="259"/>
      <c r="D7" s="259"/>
      <c r="E7" s="259"/>
      <c r="F7" s="259"/>
      <c r="G7" s="259"/>
      <c r="H7" s="259"/>
      <c r="I7" s="259"/>
      <c r="J7" s="259"/>
      <c r="K7" s="259"/>
      <c r="L7" s="259"/>
      <c r="M7" s="259"/>
      <c r="N7" s="259"/>
      <c r="O7" s="259"/>
      <c r="P7" s="259"/>
      <c r="Q7" s="259"/>
      <c r="R7" s="260"/>
      <c r="S7" s="260"/>
      <c r="T7" s="260"/>
      <c r="U7" s="261"/>
      <c r="V7" s="262"/>
    </row>
    <row r="8" spans="1:29">
      <c r="A8" s="491" t="s">
        <v>130</v>
      </c>
      <c r="B8" s="475">
        <v>2125.7370000000001</v>
      </c>
      <c r="C8" s="471">
        <v>1922.3544999999999</v>
      </c>
      <c r="D8" s="475">
        <v>2393.2849999999999</v>
      </c>
      <c r="E8" s="476">
        <v>2501.5569999999998</v>
      </c>
      <c r="F8" s="475">
        <v>3184.0124999999998</v>
      </c>
      <c r="G8" s="475">
        <v>3647.8074999999999</v>
      </c>
      <c r="H8" s="475">
        <v>3573.8380000000002</v>
      </c>
      <c r="I8" s="476">
        <v>4392.4030000000002</v>
      </c>
      <c r="J8" s="475">
        <v>4913.3424999999997</v>
      </c>
      <c r="K8" s="475">
        <v>5326.777</v>
      </c>
      <c r="L8" s="476">
        <v>6945.9044999999996</v>
      </c>
      <c r="M8" s="476">
        <v>12461.967000000001</v>
      </c>
      <c r="N8" s="475">
        <v>14699.915499999999</v>
      </c>
      <c r="O8" s="475">
        <v>13203.4035</v>
      </c>
      <c r="P8" s="475">
        <v>10994.335499999999</v>
      </c>
      <c r="Q8" s="476">
        <v>10618.366</v>
      </c>
      <c r="R8" s="475">
        <v>10617.942499999999</v>
      </c>
      <c r="S8" s="475">
        <v>10411.393</v>
      </c>
      <c r="T8" s="476">
        <v>11851.309499999999</v>
      </c>
      <c r="U8" s="475">
        <v>16221.075000000001</v>
      </c>
      <c r="V8" s="494">
        <v>19345.803500000002</v>
      </c>
      <c r="W8" s="162"/>
      <c r="X8" s="162"/>
    </row>
    <row r="9" spans="1:29">
      <c r="A9" s="491" t="s">
        <v>41</v>
      </c>
      <c r="B9" s="475">
        <v>3681.3764999999999</v>
      </c>
      <c r="C9" s="471">
        <v>3923.5745000000002</v>
      </c>
      <c r="D9" s="475">
        <v>5252.7325000000001</v>
      </c>
      <c r="E9" s="476">
        <v>7423.0694999999996</v>
      </c>
      <c r="F9" s="475">
        <v>8751.8029999999999</v>
      </c>
      <c r="G9" s="475">
        <v>10977.214</v>
      </c>
      <c r="H9" s="475">
        <v>11706.0825</v>
      </c>
      <c r="I9" s="476">
        <v>14681.632</v>
      </c>
      <c r="J9" s="475">
        <v>16374.880999999999</v>
      </c>
      <c r="K9" s="475">
        <v>17680.269499999999</v>
      </c>
      <c r="L9" s="476">
        <v>20695.085500000001</v>
      </c>
      <c r="M9" s="476">
        <v>26333.087500000001</v>
      </c>
      <c r="N9" s="475">
        <v>30743.5255</v>
      </c>
      <c r="O9" s="475">
        <v>29978.687999999998</v>
      </c>
      <c r="P9" s="475">
        <v>28208.727999999999</v>
      </c>
      <c r="Q9" s="476">
        <v>24191.6895</v>
      </c>
      <c r="R9" s="475">
        <v>23805.067500000001</v>
      </c>
      <c r="S9" s="475">
        <v>27181.501499999998</v>
      </c>
      <c r="T9" s="476">
        <v>29492.371500000001</v>
      </c>
      <c r="U9" s="475">
        <v>32310.468499999999</v>
      </c>
      <c r="V9" s="494">
        <v>33095.116000000002</v>
      </c>
      <c r="W9" s="162"/>
      <c r="X9" s="162"/>
    </row>
    <row r="10" spans="1:29">
      <c r="A10" s="491" t="s">
        <v>93</v>
      </c>
      <c r="B10" s="475">
        <v>2240.3415</v>
      </c>
      <c r="C10" s="471">
        <v>1614.1969999999999</v>
      </c>
      <c r="D10" s="475">
        <v>1265.2895000000001</v>
      </c>
      <c r="E10" s="476">
        <v>2042.6130000000001</v>
      </c>
      <c r="F10" s="475">
        <v>2363.5810000000001</v>
      </c>
      <c r="G10" s="475">
        <v>2578.7269999999999</v>
      </c>
      <c r="H10" s="475">
        <v>2614.7275</v>
      </c>
      <c r="I10" s="476">
        <v>3843.7545</v>
      </c>
      <c r="J10" s="475">
        <v>3427.0565000000001</v>
      </c>
      <c r="K10" s="475">
        <v>3314.7139999999999</v>
      </c>
      <c r="L10" s="476">
        <v>3977.7645000000002</v>
      </c>
      <c r="M10" s="476">
        <v>4209.6139999999996</v>
      </c>
      <c r="N10" s="475">
        <v>6179.1975000000002</v>
      </c>
      <c r="O10" s="475">
        <v>7249.9594999999999</v>
      </c>
      <c r="P10" s="475">
        <v>7623.5069999999996</v>
      </c>
      <c r="Q10" s="476">
        <v>6106.7254999999996</v>
      </c>
      <c r="R10" s="475">
        <v>6204.4870000000001</v>
      </c>
      <c r="S10" s="475">
        <v>5802.7134999999998</v>
      </c>
      <c r="T10" s="476">
        <v>5849.07</v>
      </c>
      <c r="U10" s="475">
        <v>5783.8074999999999</v>
      </c>
      <c r="V10" s="494">
        <v>5759.2340000000004</v>
      </c>
      <c r="W10" s="162"/>
      <c r="X10" s="162"/>
    </row>
    <row r="11" spans="1:29">
      <c r="A11" s="491" t="s">
        <v>134</v>
      </c>
      <c r="B11" s="475">
        <v>2395.7755000000002</v>
      </c>
      <c r="C11" s="471">
        <v>2211.9425000000001</v>
      </c>
      <c r="D11" s="475">
        <v>3025.1954999999998</v>
      </c>
      <c r="E11" s="476">
        <v>2683.9364999999998</v>
      </c>
      <c r="F11" s="475">
        <v>2031.3510000000001</v>
      </c>
      <c r="G11" s="475">
        <v>2496.8710000000001</v>
      </c>
      <c r="H11" s="475">
        <v>2870.4079999999999</v>
      </c>
      <c r="I11" s="476">
        <v>2094.3065000000001</v>
      </c>
      <c r="J11" s="475">
        <v>2944.4524999999999</v>
      </c>
      <c r="K11" s="475">
        <v>2817.6464999999998</v>
      </c>
      <c r="L11" s="476">
        <v>3781.1770000000001</v>
      </c>
      <c r="M11" s="476">
        <v>5353.165</v>
      </c>
      <c r="N11" s="475">
        <v>4817.107</v>
      </c>
      <c r="O11" s="475">
        <v>4173.3040000000001</v>
      </c>
      <c r="P11" s="475">
        <v>2861.0390000000002</v>
      </c>
      <c r="Q11" s="476">
        <v>3128.2604999999999</v>
      </c>
      <c r="R11" s="475">
        <v>3421.8580000000002</v>
      </c>
      <c r="S11" s="475">
        <v>4510.1175000000003</v>
      </c>
      <c r="T11" s="476">
        <v>4645.5365000000002</v>
      </c>
      <c r="U11" s="475">
        <v>3562.5934999999999</v>
      </c>
      <c r="V11" s="494">
        <v>3738.4315000000001</v>
      </c>
      <c r="W11" s="162"/>
      <c r="X11" s="162"/>
    </row>
    <row r="12" spans="1:29" s="159" customFormat="1">
      <c r="A12" s="346" t="s">
        <v>46</v>
      </c>
      <c r="B12" s="347">
        <v>10443.2305</v>
      </c>
      <c r="C12" s="347">
        <v>9672.0685000000012</v>
      </c>
      <c r="D12" s="347">
        <v>11936.502500000001</v>
      </c>
      <c r="E12" s="347">
        <v>14651.175999999998</v>
      </c>
      <c r="F12" s="347">
        <v>16330.747500000001</v>
      </c>
      <c r="G12" s="347">
        <v>19700.619499999997</v>
      </c>
      <c r="H12" s="347">
        <v>20765.056</v>
      </c>
      <c r="I12" s="347">
        <v>25012.095999999998</v>
      </c>
      <c r="J12" s="347">
        <v>27659.732499999998</v>
      </c>
      <c r="K12" s="347">
        <v>29139.406999999996</v>
      </c>
      <c r="L12" s="347">
        <v>35399.931500000006</v>
      </c>
      <c r="M12" s="347">
        <v>48357.833500000001</v>
      </c>
      <c r="N12" s="347">
        <v>56439.745500000005</v>
      </c>
      <c r="O12" s="347">
        <v>54605.354999999996</v>
      </c>
      <c r="P12" s="347">
        <v>49687.609499999991</v>
      </c>
      <c r="Q12" s="347">
        <v>44045.041499999999</v>
      </c>
      <c r="R12" s="347">
        <v>44049.355000000003</v>
      </c>
      <c r="S12" s="347">
        <v>47905.725499999993</v>
      </c>
      <c r="T12" s="347">
        <v>51838.287499999999</v>
      </c>
      <c r="U12" s="347">
        <v>57877.944500000005</v>
      </c>
      <c r="V12" s="347">
        <v>61938.584999999999</v>
      </c>
      <c r="W12" s="163"/>
      <c r="X12" s="163"/>
    </row>
    <row r="13" spans="1:29" s="54" customFormat="1">
      <c r="A13" s="344" t="s">
        <v>192</v>
      </c>
      <c r="B13" s="255"/>
      <c r="C13" s="255"/>
      <c r="D13" s="255"/>
      <c r="E13" s="255"/>
      <c r="F13" s="255"/>
      <c r="G13" s="255"/>
      <c r="H13" s="255"/>
      <c r="I13" s="255"/>
      <c r="J13" s="255"/>
      <c r="K13" s="255"/>
      <c r="L13" s="255"/>
      <c r="M13" s="255"/>
      <c r="N13" s="255"/>
      <c r="O13" s="255"/>
      <c r="P13" s="255"/>
      <c r="Q13" s="255"/>
      <c r="R13" s="255"/>
      <c r="S13" s="255"/>
      <c r="T13" s="255"/>
      <c r="U13" s="256"/>
      <c r="V13" s="257"/>
    </row>
    <row r="14" spans="1:29" s="165" customFormat="1">
      <c r="A14" s="491" t="s">
        <v>47</v>
      </c>
      <c r="B14" s="476">
        <v>1475.5084999999999</v>
      </c>
      <c r="C14" s="476">
        <v>1784.3685</v>
      </c>
      <c r="D14" s="476">
        <v>1550.095</v>
      </c>
      <c r="E14" s="476">
        <v>1805.0405000000001</v>
      </c>
      <c r="F14" s="476">
        <v>1605.1914999999999</v>
      </c>
      <c r="G14" s="476">
        <v>1670.404</v>
      </c>
      <c r="H14" s="476">
        <v>2301.348</v>
      </c>
      <c r="I14" s="476">
        <v>2529.1460000000002</v>
      </c>
      <c r="J14" s="476">
        <v>2185.4115000000002</v>
      </c>
      <c r="K14" s="476">
        <v>2568.6315</v>
      </c>
      <c r="L14" s="476">
        <v>3010.5720000000001</v>
      </c>
      <c r="M14" s="476">
        <v>3200.4279999999999</v>
      </c>
      <c r="N14" s="476">
        <v>2573.9029999999998</v>
      </c>
      <c r="O14" s="476">
        <v>2642.3539999999998</v>
      </c>
      <c r="P14" s="480">
        <v>2302.1385</v>
      </c>
      <c r="Q14" s="476">
        <v>2723.8694999999998</v>
      </c>
      <c r="R14" s="476">
        <v>3103.3249999999998</v>
      </c>
      <c r="S14" s="476">
        <v>3609.8425000000002</v>
      </c>
      <c r="T14" s="476">
        <v>3462.335</v>
      </c>
      <c r="U14" s="476">
        <v>3224.1759999999999</v>
      </c>
      <c r="V14" s="495">
        <v>3227.52</v>
      </c>
      <c r="W14" s="164"/>
      <c r="X14" s="164"/>
      <c r="Y14" s="164"/>
      <c r="Z14" s="164"/>
      <c r="AA14" s="164"/>
      <c r="AB14" s="164"/>
      <c r="AC14" s="164"/>
    </row>
    <row r="15" spans="1:29" s="165" customFormat="1">
      <c r="A15" s="491" t="s">
        <v>137</v>
      </c>
      <c r="B15" s="476">
        <v>455.67450000000002</v>
      </c>
      <c r="C15" s="476">
        <v>412.1155</v>
      </c>
      <c r="D15" s="476">
        <v>454.64049999999997</v>
      </c>
      <c r="E15" s="476">
        <v>519.47699999999998</v>
      </c>
      <c r="F15" s="476">
        <v>516.86749999999995</v>
      </c>
      <c r="G15" s="476">
        <v>714.33849999999995</v>
      </c>
      <c r="H15" s="476">
        <v>818.17349999999999</v>
      </c>
      <c r="I15" s="476">
        <v>1021.462</v>
      </c>
      <c r="J15" s="476">
        <v>792.71299999999997</v>
      </c>
      <c r="K15" s="476">
        <v>702.01800000000003</v>
      </c>
      <c r="L15" s="476">
        <v>1033.556</v>
      </c>
      <c r="M15" s="476">
        <v>1085.287</v>
      </c>
      <c r="N15" s="476">
        <v>698.71400000000006</v>
      </c>
      <c r="O15" s="476">
        <v>448.36250000000001</v>
      </c>
      <c r="P15" s="480">
        <v>842.40899999999999</v>
      </c>
      <c r="Q15" s="476">
        <v>788.33550000000002</v>
      </c>
      <c r="R15" s="476">
        <v>835.548</v>
      </c>
      <c r="S15" s="476">
        <v>885.9375</v>
      </c>
      <c r="T15" s="476">
        <v>839.70950000000005</v>
      </c>
      <c r="U15" s="476">
        <v>880.64400000000001</v>
      </c>
      <c r="V15" s="495">
        <v>1004.506</v>
      </c>
      <c r="W15" s="164"/>
      <c r="X15" s="164"/>
      <c r="Y15" s="164"/>
      <c r="Z15" s="164"/>
      <c r="AA15" s="164"/>
      <c r="AB15" s="164"/>
      <c r="AC15" s="164"/>
    </row>
    <row r="16" spans="1:29" s="165" customFormat="1">
      <c r="A16" s="491" t="s">
        <v>138</v>
      </c>
      <c r="B16" s="476">
        <v>122.32599999999999</v>
      </c>
      <c r="C16" s="476">
        <v>85.004000000000005</v>
      </c>
      <c r="D16" s="476">
        <v>74.589500000000001</v>
      </c>
      <c r="E16" s="476">
        <v>79.927999999999997</v>
      </c>
      <c r="F16" s="476">
        <v>122.64400000000001</v>
      </c>
      <c r="G16" s="476">
        <v>130.5575</v>
      </c>
      <c r="H16" s="476">
        <v>125.229</v>
      </c>
      <c r="I16" s="476">
        <v>123.8335</v>
      </c>
      <c r="J16" s="476">
        <v>159.1455</v>
      </c>
      <c r="K16" s="476">
        <v>133.69300000000001</v>
      </c>
      <c r="L16" s="476">
        <v>189.54249999999999</v>
      </c>
      <c r="M16" s="476">
        <v>163.60650000000001</v>
      </c>
      <c r="N16" s="476">
        <v>163.297</v>
      </c>
      <c r="O16" s="476">
        <v>178.762</v>
      </c>
      <c r="P16" s="480">
        <v>165.0445</v>
      </c>
      <c r="Q16" s="476">
        <v>172.30950000000001</v>
      </c>
      <c r="R16" s="476">
        <v>169.40600000000001</v>
      </c>
      <c r="S16" s="476">
        <v>112.5095</v>
      </c>
      <c r="T16" s="476">
        <v>137.11199999999999</v>
      </c>
      <c r="U16" s="476">
        <v>172.45400000000001</v>
      </c>
      <c r="V16" s="495">
        <v>195.04750000000001</v>
      </c>
      <c r="W16" s="164"/>
      <c r="X16" s="164"/>
      <c r="Y16" s="164"/>
      <c r="Z16" s="164"/>
      <c r="AA16" s="164"/>
      <c r="AB16" s="164"/>
      <c r="AC16" s="164"/>
    </row>
    <row r="17" spans="1:29" s="165" customFormat="1">
      <c r="A17" s="492" t="s">
        <v>48</v>
      </c>
      <c r="B17" s="476">
        <v>4331.5569999999998</v>
      </c>
      <c r="C17" s="476">
        <v>3801.5749999999998</v>
      </c>
      <c r="D17" s="476">
        <v>4464.9059999999999</v>
      </c>
      <c r="E17" s="476">
        <v>4364.0334999999995</v>
      </c>
      <c r="F17" s="476">
        <v>4230.549</v>
      </c>
      <c r="G17" s="476">
        <v>4401.9679999999998</v>
      </c>
      <c r="H17" s="476">
        <v>4810.7979999999998</v>
      </c>
      <c r="I17" s="476">
        <v>5259.1369999999997</v>
      </c>
      <c r="J17" s="476">
        <v>4155.0034999999998</v>
      </c>
      <c r="K17" s="476">
        <v>4378.3329999999996</v>
      </c>
      <c r="L17" s="476">
        <v>4666.3514999999998</v>
      </c>
      <c r="M17" s="476">
        <v>4923.9939999999997</v>
      </c>
      <c r="N17" s="476">
        <v>4277.25</v>
      </c>
      <c r="O17" s="476">
        <v>3857.2975000000001</v>
      </c>
      <c r="P17" s="482">
        <v>4226.8635000000004</v>
      </c>
      <c r="Q17" s="476">
        <v>4237.8265000000001</v>
      </c>
      <c r="R17" s="476">
        <v>4225.5150000000003</v>
      </c>
      <c r="S17" s="476">
        <v>4196.62</v>
      </c>
      <c r="T17" s="476">
        <v>4435.2754999999997</v>
      </c>
      <c r="U17" s="476">
        <v>4371.7049999999999</v>
      </c>
      <c r="V17" s="495">
        <v>5159.3379999999997</v>
      </c>
      <c r="W17" s="164"/>
      <c r="X17" s="164"/>
      <c r="Y17" s="164"/>
      <c r="Z17" s="164"/>
      <c r="AA17" s="164"/>
      <c r="AB17" s="164"/>
      <c r="AC17" s="164"/>
    </row>
    <row r="18" spans="1:29" s="165" customFormat="1">
      <c r="A18" s="491" t="s">
        <v>51</v>
      </c>
      <c r="B18" s="476">
        <v>2762.13</v>
      </c>
      <c r="C18" s="476">
        <v>2586.848</v>
      </c>
      <c r="D18" s="476">
        <v>2724.9059999999999</v>
      </c>
      <c r="E18" s="476">
        <v>3064.8885</v>
      </c>
      <c r="F18" s="476">
        <v>3178.1444999999999</v>
      </c>
      <c r="G18" s="476">
        <v>3142.547</v>
      </c>
      <c r="H18" s="476">
        <v>3747.7979999999998</v>
      </c>
      <c r="I18" s="476">
        <v>3210.6080000000002</v>
      </c>
      <c r="J18" s="476">
        <v>2698.6759999999999</v>
      </c>
      <c r="K18" s="476">
        <v>3812.2004999999999</v>
      </c>
      <c r="L18" s="476">
        <v>4031.1585</v>
      </c>
      <c r="M18" s="476">
        <v>4274.8429999999998</v>
      </c>
      <c r="N18" s="476">
        <v>4151.4965000000002</v>
      </c>
      <c r="O18" s="476">
        <v>3521.7820000000002</v>
      </c>
      <c r="P18" s="480">
        <v>3701.14</v>
      </c>
      <c r="Q18" s="476">
        <v>3710.7040000000002</v>
      </c>
      <c r="R18" s="476">
        <v>4742.0905000000002</v>
      </c>
      <c r="S18" s="476">
        <v>5881.0780000000004</v>
      </c>
      <c r="T18" s="476">
        <v>6143.9250000000002</v>
      </c>
      <c r="U18" s="476">
        <v>6033.5780000000004</v>
      </c>
      <c r="V18" s="495">
        <v>6781.9745000000003</v>
      </c>
      <c r="W18" s="164"/>
      <c r="X18" s="164"/>
      <c r="Y18" s="164"/>
      <c r="Z18" s="164"/>
      <c r="AA18" s="164"/>
      <c r="AB18" s="164"/>
      <c r="AC18" s="164"/>
    </row>
    <row r="19" spans="1:29" s="165" customFormat="1">
      <c r="A19" s="491" t="s">
        <v>49</v>
      </c>
      <c r="B19" s="476">
        <v>3062.5655000000002</v>
      </c>
      <c r="C19" s="476">
        <v>3389.2049999999999</v>
      </c>
      <c r="D19" s="476">
        <v>2968.3125</v>
      </c>
      <c r="E19" s="476">
        <v>2870.3310000000001</v>
      </c>
      <c r="F19" s="476">
        <v>3144.7514999999999</v>
      </c>
      <c r="G19" s="476">
        <v>3427.4940000000001</v>
      </c>
      <c r="H19" s="476">
        <v>3988.9450000000002</v>
      </c>
      <c r="I19" s="476">
        <v>4203.8140000000003</v>
      </c>
      <c r="J19" s="476">
        <v>3469.4904999999999</v>
      </c>
      <c r="K19" s="476">
        <v>3759.1785</v>
      </c>
      <c r="L19" s="476">
        <v>4279.2764999999999</v>
      </c>
      <c r="M19" s="476">
        <v>3989.5680000000002</v>
      </c>
      <c r="N19" s="476">
        <v>3073.0479999999998</v>
      </c>
      <c r="O19" s="476">
        <v>2133.9124999999999</v>
      </c>
      <c r="P19" s="480">
        <v>2216.4699999999998</v>
      </c>
      <c r="Q19" s="476">
        <v>2975.69</v>
      </c>
      <c r="R19" s="476">
        <v>3274.3739999999998</v>
      </c>
      <c r="S19" s="476">
        <v>3729.5174999999999</v>
      </c>
      <c r="T19" s="476">
        <v>4325.0365000000002</v>
      </c>
      <c r="U19" s="476">
        <v>4353.3395</v>
      </c>
      <c r="V19" s="495">
        <v>4949.0365000000002</v>
      </c>
      <c r="W19" s="164"/>
      <c r="X19" s="164"/>
      <c r="Y19" s="164"/>
      <c r="Z19" s="164"/>
      <c r="AA19" s="164"/>
      <c r="AB19" s="164"/>
      <c r="AC19" s="164"/>
    </row>
    <row r="20" spans="1:29" s="165" customFormat="1">
      <c r="A20" s="491" t="s">
        <v>39</v>
      </c>
      <c r="B20" s="476">
        <v>730.93100000000004</v>
      </c>
      <c r="C20" s="476">
        <v>848.94749999999999</v>
      </c>
      <c r="D20" s="476">
        <v>1099.461</v>
      </c>
      <c r="E20" s="476">
        <v>705.47199999999998</v>
      </c>
      <c r="F20" s="476">
        <v>224.01499999999999</v>
      </c>
      <c r="G20" s="476">
        <v>180.733</v>
      </c>
      <c r="H20" s="476">
        <v>401.55200000000002</v>
      </c>
      <c r="I20" s="476">
        <v>671.18799999999999</v>
      </c>
      <c r="J20" s="476">
        <v>478.20600000000002</v>
      </c>
      <c r="K20" s="476">
        <v>853.59900000000005</v>
      </c>
      <c r="L20" s="476">
        <v>1080.8230000000001</v>
      </c>
      <c r="M20" s="476">
        <v>1845.8009999999999</v>
      </c>
      <c r="N20" s="476">
        <v>2246.2505000000001</v>
      </c>
      <c r="O20" s="476">
        <v>1888.3689999999999</v>
      </c>
      <c r="P20" s="480">
        <v>1916.7774999999999</v>
      </c>
      <c r="Q20" s="476">
        <v>2043.7529999999999</v>
      </c>
      <c r="R20" s="476">
        <v>2075.5509999999999</v>
      </c>
      <c r="S20" s="476">
        <v>2170.7260000000001</v>
      </c>
      <c r="T20" s="476">
        <v>2508.7975000000001</v>
      </c>
      <c r="U20" s="476">
        <v>2660.3319999999999</v>
      </c>
      <c r="V20" s="495">
        <v>3015.902</v>
      </c>
      <c r="W20" s="164"/>
      <c r="X20" s="164"/>
      <c r="Y20" s="164"/>
      <c r="Z20" s="164"/>
      <c r="AA20" s="164"/>
      <c r="AB20" s="164"/>
      <c r="AC20" s="164"/>
    </row>
    <row r="21" spans="1:29" s="165" customFormat="1">
      <c r="A21" s="491" t="s">
        <v>40</v>
      </c>
      <c r="B21" s="476">
        <v>99.292500000000004</v>
      </c>
      <c r="C21" s="476">
        <v>52.456000000000003</v>
      </c>
      <c r="D21" s="476">
        <v>65.9375</v>
      </c>
      <c r="E21" s="476">
        <v>196.988</v>
      </c>
      <c r="F21" s="476">
        <v>624.42999999999995</v>
      </c>
      <c r="G21" s="476">
        <v>2212.4259999999999</v>
      </c>
      <c r="H21" s="476">
        <v>2559.7269999999999</v>
      </c>
      <c r="I21" s="476">
        <v>1296.3915</v>
      </c>
      <c r="J21" s="476">
        <v>227.2295</v>
      </c>
      <c r="K21" s="476">
        <v>435.649</v>
      </c>
      <c r="L21" s="476">
        <v>1014.6865</v>
      </c>
      <c r="M21" s="476">
        <v>899.00199999999995</v>
      </c>
      <c r="N21" s="476">
        <v>832.98500000000001</v>
      </c>
      <c r="O21" s="476">
        <v>725.35249999999996</v>
      </c>
      <c r="P21" s="480">
        <v>625.92650000000003</v>
      </c>
      <c r="Q21" s="476">
        <v>704.16700000000003</v>
      </c>
      <c r="R21" s="476">
        <v>720.85500000000002</v>
      </c>
      <c r="S21" s="476">
        <v>387.55700000000002</v>
      </c>
      <c r="T21" s="476">
        <v>448.12400000000002</v>
      </c>
      <c r="U21" s="476">
        <v>1065.954</v>
      </c>
      <c r="V21" s="495">
        <v>1410.502</v>
      </c>
      <c r="W21" s="164"/>
      <c r="X21" s="164"/>
      <c r="Y21" s="164"/>
      <c r="Z21" s="164"/>
      <c r="AA21" s="164"/>
      <c r="AB21" s="164"/>
      <c r="AC21" s="164"/>
    </row>
    <row r="22" spans="1:29" s="467" customFormat="1">
      <c r="A22" s="492" t="s">
        <v>152</v>
      </c>
      <c r="B22" s="476">
        <v>1867.1310000000001</v>
      </c>
      <c r="C22" s="476">
        <v>1798.9604999999999</v>
      </c>
      <c r="D22" s="476">
        <v>1804.2560000000001</v>
      </c>
      <c r="E22" s="476">
        <v>2054.7040000000002</v>
      </c>
      <c r="F22" s="476">
        <v>2556.66</v>
      </c>
      <c r="G22" s="476">
        <v>2558.7075</v>
      </c>
      <c r="H22" s="476">
        <v>2466.9969999999998</v>
      </c>
      <c r="I22" s="476">
        <v>2579.4675000000002</v>
      </c>
      <c r="J22" s="476">
        <v>2169.3045000000002</v>
      </c>
      <c r="K22" s="476">
        <v>2707.3815</v>
      </c>
      <c r="L22" s="476">
        <v>2776.3560000000002</v>
      </c>
      <c r="M22" s="476">
        <v>2185.424</v>
      </c>
      <c r="N22" s="482">
        <v>1897.1659999999999</v>
      </c>
      <c r="O22" s="482">
        <v>1663.183</v>
      </c>
      <c r="P22" s="482">
        <v>1416.232</v>
      </c>
      <c r="Q22" s="482">
        <v>1582.4594999999999</v>
      </c>
      <c r="R22" s="482">
        <v>1879.1110000000001</v>
      </c>
      <c r="S22" s="482">
        <v>1851.1714999999999</v>
      </c>
      <c r="T22" s="482">
        <v>2233.7150000000001</v>
      </c>
      <c r="U22" s="476">
        <v>2777.5284999999999</v>
      </c>
      <c r="V22" s="495">
        <v>3271.7275</v>
      </c>
      <c r="W22" s="466"/>
      <c r="X22" s="466"/>
      <c r="Y22" s="466"/>
      <c r="Z22" s="466"/>
      <c r="AA22" s="466"/>
      <c r="AB22" s="466"/>
      <c r="AC22" s="466"/>
    </row>
    <row r="23" spans="1:29" s="159" customFormat="1">
      <c r="A23" s="346" t="s">
        <v>46</v>
      </c>
      <c r="B23" s="347">
        <v>14907.116</v>
      </c>
      <c r="C23" s="347">
        <v>14759.48</v>
      </c>
      <c r="D23" s="347">
        <v>15207.103999999998</v>
      </c>
      <c r="E23" s="347">
        <v>15660.862499999999</v>
      </c>
      <c r="F23" s="347">
        <v>16203.252999999999</v>
      </c>
      <c r="G23" s="347">
        <v>18439.175500000001</v>
      </c>
      <c r="H23" s="347">
        <v>21220.567499999997</v>
      </c>
      <c r="I23" s="347">
        <v>20895.047500000001</v>
      </c>
      <c r="J23" s="347">
        <v>16335.179999999998</v>
      </c>
      <c r="K23" s="347">
        <v>19350.684000000001</v>
      </c>
      <c r="L23" s="347">
        <v>22082.322500000002</v>
      </c>
      <c r="M23" s="347">
        <v>22567.9535</v>
      </c>
      <c r="N23" s="347">
        <v>19914.110000000004</v>
      </c>
      <c r="O23" s="347">
        <v>17059.375000000004</v>
      </c>
      <c r="P23" s="347">
        <v>17413.001499999998</v>
      </c>
      <c r="Q23" s="347">
        <v>18939.114500000003</v>
      </c>
      <c r="R23" s="347">
        <v>21025.7755</v>
      </c>
      <c r="S23" s="347">
        <v>22824.959500000004</v>
      </c>
      <c r="T23" s="347">
        <v>24534.03</v>
      </c>
      <c r="U23" s="347">
        <v>25539.711000000003</v>
      </c>
      <c r="V23" s="347">
        <v>29015.554000000004</v>
      </c>
    </row>
    <row r="24" spans="1:29" s="54" customFormat="1">
      <c r="A24" s="344" t="s">
        <v>56</v>
      </c>
      <c r="B24" s="345"/>
      <c r="C24" s="345"/>
      <c r="D24" s="345"/>
      <c r="E24" s="345"/>
      <c r="F24" s="345"/>
      <c r="G24" s="345"/>
      <c r="H24" s="345"/>
      <c r="I24" s="345"/>
      <c r="J24" s="345"/>
      <c r="K24" s="345"/>
      <c r="L24" s="345"/>
      <c r="M24" s="345"/>
      <c r="N24" s="345"/>
      <c r="O24" s="345"/>
      <c r="P24" s="345"/>
      <c r="Q24" s="345"/>
      <c r="R24" s="345"/>
      <c r="S24" s="345"/>
      <c r="T24" s="345"/>
      <c r="U24" s="345"/>
      <c r="V24" s="360"/>
    </row>
    <row r="25" spans="1:29">
      <c r="A25" s="491" t="s">
        <v>136</v>
      </c>
      <c r="B25" s="475">
        <v>485.334</v>
      </c>
      <c r="C25" s="475">
        <v>70.768500000000003</v>
      </c>
      <c r="D25" s="475">
        <v>34.612499999999997</v>
      </c>
      <c r="E25" s="475">
        <v>26.454999999999998</v>
      </c>
      <c r="F25" s="475">
        <v>27.319500000000001</v>
      </c>
      <c r="G25" s="475">
        <v>235.61250000000001</v>
      </c>
      <c r="H25" s="475">
        <v>989.22950000000003</v>
      </c>
      <c r="I25" s="475">
        <v>2694.4430000000002</v>
      </c>
      <c r="J25" s="475">
        <v>3815.1039999999998</v>
      </c>
      <c r="K25" s="475">
        <v>1751.1224999999999</v>
      </c>
      <c r="L25" s="475">
        <v>2075.645</v>
      </c>
      <c r="M25" s="475">
        <v>2223.6790000000001</v>
      </c>
      <c r="N25" s="475">
        <v>2150.9250000000002</v>
      </c>
      <c r="O25" s="475">
        <v>2222.7075</v>
      </c>
      <c r="P25" s="475">
        <v>2047.06</v>
      </c>
      <c r="Q25" s="475">
        <v>2057.9115000000002</v>
      </c>
      <c r="R25" s="475">
        <v>2095.6325000000002</v>
      </c>
      <c r="S25" s="475">
        <v>2131.3510000000001</v>
      </c>
      <c r="T25" s="475">
        <v>2168.3615</v>
      </c>
      <c r="U25" s="475">
        <v>2158.3834999999999</v>
      </c>
      <c r="V25" s="494">
        <v>2041.4155000000001</v>
      </c>
    </row>
    <row r="26" spans="1:29">
      <c r="A26" s="491" t="s">
        <v>1</v>
      </c>
      <c r="B26" s="475">
        <v>0</v>
      </c>
      <c r="C26" s="475">
        <v>0</v>
      </c>
      <c r="D26" s="475">
        <v>0</v>
      </c>
      <c r="E26" s="475">
        <v>0</v>
      </c>
      <c r="F26" s="475">
        <v>0</v>
      </c>
      <c r="G26" s="475">
        <v>0</v>
      </c>
      <c r="H26" s="475">
        <v>0</v>
      </c>
      <c r="I26" s="475">
        <v>0</v>
      </c>
      <c r="J26" s="475">
        <v>0</v>
      </c>
      <c r="K26" s="475">
        <v>1.056</v>
      </c>
      <c r="L26" s="475">
        <v>1.5285</v>
      </c>
      <c r="M26" s="475">
        <v>2.2174999999999998</v>
      </c>
      <c r="N26" s="475">
        <v>1.8460000000000001</v>
      </c>
      <c r="O26" s="475">
        <v>2.3254999999999999</v>
      </c>
      <c r="P26" s="475">
        <v>1.8115000000000001</v>
      </c>
      <c r="Q26" s="475">
        <v>0.92800000000000005</v>
      </c>
      <c r="R26" s="475">
        <v>0.85599999999999998</v>
      </c>
      <c r="S26" s="475">
        <v>0.98799999999999999</v>
      </c>
      <c r="T26" s="475">
        <v>1.661</v>
      </c>
      <c r="U26" s="475">
        <v>0.90549999999999997</v>
      </c>
      <c r="V26" s="494">
        <v>0.98099999999999998</v>
      </c>
    </row>
    <row r="27" spans="1:29">
      <c r="A27" s="491" t="s">
        <v>2</v>
      </c>
      <c r="B27" s="475">
        <v>1949.7555</v>
      </c>
      <c r="C27" s="475">
        <v>1940.4014999999999</v>
      </c>
      <c r="D27" s="475">
        <v>1947.751</v>
      </c>
      <c r="E27" s="475">
        <v>2183.1644999999999</v>
      </c>
      <c r="F27" s="475">
        <v>3236.6660000000002</v>
      </c>
      <c r="G27" s="475">
        <v>2911.0745000000002</v>
      </c>
      <c r="H27" s="475">
        <v>2416.7455</v>
      </c>
      <c r="I27" s="475">
        <v>2505.8645000000001</v>
      </c>
      <c r="J27" s="475">
        <v>2325.8615</v>
      </c>
      <c r="K27" s="475">
        <v>2374.0355</v>
      </c>
      <c r="L27" s="475">
        <v>2529.3735000000001</v>
      </c>
      <c r="M27" s="475">
        <v>2451.989</v>
      </c>
      <c r="N27" s="475">
        <v>2421.2179999999998</v>
      </c>
      <c r="O27" s="475">
        <v>2287.4250000000002</v>
      </c>
      <c r="P27" s="475">
        <v>2108.152</v>
      </c>
      <c r="Q27" s="475">
        <v>1892.0554999999999</v>
      </c>
      <c r="R27" s="475">
        <v>2082.8029999999999</v>
      </c>
      <c r="S27" s="475">
        <v>2221.7694999999999</v>
      </c>
      <c r="T27" s="475">
        <v>2147.5709999999999</v>
      </c>
      <c r="U27" s="475">
        <v>2077.5875000000001</v>
      </c>
      <c r="V27" s="494">
        <v>2168.7215000000001</v>
      </c>
    </row>
    <row r="28" spans="1:29">
      <c r="A28" s="491" t="s">
        <v>3</v>
      </c>
      <c r="B28" s="475">
        <v>41.320999999999998</v>
      </c>
      <c r="C28" s="475">
        <v>25.745999999999999</v>
      </c>
      <c r="D28" s="475">
        <v>29.6995</v>
      </c>
      <c r="E28" s="475">
        <v>30.906500000000001</v>
      </c>
      <c r="F28" s="475">
        <v>39.887</v>
      </c>
      <c r="G28" s="475">
        <v>48.933500000000002</v>
      </c>
      <c r="H28" s="475">
        <v>51.426499999999997</v>
      </c>
      <c r="I28" s="475">
        <v>54.399500000000003</v>
      </c>
      <c r="J28" s="475">
        <v>46.968000000000004</v>
      </c>
      <c r="K28" s="475">
        <v>36.672499999999999</v>
      </c>
      <c r="L28" s="475">
        <v>39.557499999999997</v>
      </c>
      <c r="M28" s="475">
        <v>39.746000000000002</v>
      </c>
      <c r="N28" s="475">
        <v>40.887500000000003</v>
      </c>
      <c r="O28" s="475">
        <v>43.737000000000002</v>
      </c>
      <c r="P28" s="475">
        <v>122.33450000000001</v>
      </c>
      <c r="Q28" s="475">
        <v>150.46899999999999</v>
      </c>
      <c r="R28" s="475">
        <v>165.2165</v>
      </c>
      <c r="S28" s="475">
        <v>176.941</v>
      </c>
      <c r="T28" s="475">
        <v>136.94749999999999</v>
      </c>
      <c r="U28" s="475">
        <v>122.8925</v>
      </c>
      <c r="V28" s="494">
        <v>113.4395</v>
      </c>
    </row>
    <row r="29" spans="1:29">
      <c r="A29" s="491" t="s">
        <v>4</v>
      </c>
      <c r="B29" s="475">
        <v>1166.9974999999999</v>
      </c>
      <c r="C29" s="475">
        <v>1224.9829999999999</v>
      </c>
      <c r="D29" s="475">
        <v>1164.9175</v>
      </c>
      <c r="E29" s="475">
        <v>1211.1859999999999</v>
      </c>
      <c r="F29" s="475">
        <v>1264.9465</v>
      </c>
      <c r="G29" s="475">
        <v>1710.269</v>
      </c>
      <c r="H29" s="475">
        <v>1800.5545</v>
      </c>
      <c r="I29" s="475">
        <v>1493.5719999999999</v>
      </c>
      <c r="J29" s="475">
        <v>1339.9075</v>
      </c>
      <c r="K29" s="475">
        <v>1373.91</v>
      </c>
      <c r="L29" s="475">
        <v>1427.8855000000001</v>
      </c>
      <c r="M29" s="475">
        <v>1259.6559999999999</v>
      </c>
      <c r="N29" s="475">
        <v>1283.2175</v>
      </c>
      <c r="O29" s="475">
        <v>1267.835</v>
      </c>
      <c r="P29" s="475">
        <v>1202.3675000000001</v>
      </c>
      <c r="Q29" s="475">
        <v>1070.4965</v>
      </c>
      <c r="R29" s="475">
        <v>1038.8800000000001</v>
      </c>
      <c r="S29" s="475">
        <v>1023.1925</v>
      </c>
      <c r="T29" s="475">
        <v>1184.7615000000001</v>
      </c>
      <c r="U29" s="475">
        <v>1275.0195000000001</v>
      </c>
      <c r="V29" s="494">
        <v>1224.172</v>
      </c>
    </row>
    <row r="30" spans="1:29" s="159" customFormat="1">
      <c r="A30" s="346" t="s">
        <v>46</v>
      </c>
      <c r="B30" s="347">
        <v>3643.4072416666663</v>
      </c>
      <c r="C30" s="347">
        <v>3261.8983666666668</v>
      </c>
      <c r="D30" s="347">
        <v>3176.9798666666666</v>
      </c>
      <c r="E30" s="347">
        <v>3451.7112749999997</v>
      </c>
      <c r="F30" s="347">
        <v>4568.8181500000001</v>
      </c>
      <c r="G30" s="347">
        <v>4905.8885249999985</v>
      </c>
      <c r="H30" s="347">
        <v>5257.9549499999994</v>
      </c>
      <c r="I30" s="347">
        <v>6748.2776500000009</v>
      </c>
      <c r="J30" s="347">
        <v>7527.8395333333337</v>
      </c>
      <c r="K30" s="347">
        <v>5536.7953750000006</v>
      </c>
      <c r="L30" s="347">
        <v>6073.9887666666655</v>
      </c>
      <c r="M30" s="347">
        <v>5977.2862749999995</v>
      </c>
      <c r="N30" s="347">
        <v>5898.0927833333335</v>
      </c>
      <c r="O30" s="347">
        <v>5824.0287833333332</v>
      </c>
      <c r="P30" s="347">
        <v>5481.7243333333317</v>
      </c>
      <c r="Q30" s="347">
        <v>5171.8594750000002</v>
      </c>
      <c r="R30" s="347">
        <v>5383.3869333333332</v>
      </c>
      <c r="S30" s="347">
        <v>5554.2409416666669</v>
      </c>
      <c r="T30" s="347">
        <v>5639.3013833333334</v>
      </c>
      <c r="U30" s="347">
        <v>5634.7873499999987</v>
      </c>
      <c r="V30" s="359">
        <v>5548.7283583333337</v>
      </c>
    </row>
    <row r="31" spans="1:29" s="54" customFormat="1">
      <c r="A31" s="344" t="s">
        <v>193</v>
      </c>
      <c r="B31" s="345"/>
      <c r="C31" s="345"/>
      <c r="D31" s="345"/>
      <c r="E31" s="345"/>
      <c r="F31" s="345"/>
      <c r="G31" s="345"/>
      <c r="H31" s="345"/>
      <c r="I31" s="345"/>
      <c r="J31" s="345"/>
      <c r="K31" s="345"/>
      <c r="L31" s="345"/>
      <c r="M31" s="345"/>
      <c r="N31" s="345"/>
      <c r="O31" s="345"/>
      <c r="P31" s="345"/>
      <c r="Q31" s="345"/>
      <c r="R31" s="345"/>
      <c r="S31" s="345"/>
      <c r="T31" s="345"/>
      <c r="U31" s="345"/>
      <c r="V31" s="360"/>
    </row>
    <row r="32" spans="1:29">
      <c r="A32" s="492" t="s">
        <v>5</v>
      </c>
      <c r="B32" s="475">
        <v>327.14600000000002</v>
      </c>
      <c r="C32" s="475">
        <v>354.85199999999998</v>
      </c>
      <c r="D32" s="475">
        <v>365.34800000000001</v>
      </c>
      <c r="E32" s="475">
        <v>381.16500000000002</v>
      </c>
      <c r="F32" s="475">
        <v>375.12549999999999</v>
      </c>
      <c r="G32" s="475">
        <v>414.23450000000003</v>
      </c>
      <c r="H32" s="475">
        <v>397.67099999999999</v>
      </c>
      <c r="I32" s="475">
        <v>416.31900000000002</v>
      </c>
      <c r="J32" s="475">
        <v>325.82299999999998</v>
      </c>
      <c r="K32" s="475">
        <v>120.09350000000001</v>
      </c>
      <c r="L32" s="475">
        <v>78.432000000000002</v>
      </c>
      <c r="M32" s="475">
        <v>239.84100000000001</v>
      </c>
      <c r="N32" s="475">
        <v>92.672499999999999</v>
      </c>
      <c r="O32" s="475">
        <v>55.872999999999998</v>
      </c>
      <c r="P32" s="475">
        <v>54.731999999999999</v>
      </c>
      <c r="Q32" s="475">
        <v>62.393000000000001</v>
      </c>
      <c r="R32" s="475">
        <v>53.984499999999997</v>
      </c>
      <c r="S32" s="475">
        <v>99.885499999999993</v>
      </c>
      <c r="T32" s="475">
        <v>72.05</v>
      </c>
      <c r="U32" s="475">
        <v>84.680999999999997</v>
      </c>
      <c r="V32" s="494">
        <v>107.03400000000001</v>
      </c>
      <c r="W32" s="160"/>
      <c r="X32" s="160"/>
    </row>
    <row r="33" spans="1:24">
      <c r="A33" s="492" t="s">
        <v>215</v>
      </c>
      <c r="B33" s="475">
        <v>0</v>
      </c>
      <c r="C33" s="475">
        <v>0</v>
      </c>
      <c r="D33" s="475">
        <v>0</v>
      </c>
      <c r="E33" s="475">
        <v>0</v>
      </c>
      <c r="F33" s="475">
        <v>0</v>
      </c>
      <c r="G33" s="475">
        <v>0</v>
      </c>
      <c r="H33" s="475">
        <v>0</v>
      </c>
      <c r="I33" s="475">
        <v>0</v>
      </c>
      <c r="J33" s="475">
        <v>0</v>
      </c>
      <c r="K33" s="475">
        <v>0</v>
      </c>
      <c r="L33" s="475">
        <v>0</v>
      </c>
      <c r="M33" s="475">
        <v>0</v>
      </c>
      <c r="N33" s="475">
        <v>0</v>
      </c>
      <c r="O33" s="475">
        <v>0</v>
      </c>
      <c r="P33" s="475">
        <v>0</v>
      </c>
      <c r="Q33" s="475">
        <v>0</v>
      </c>
      <c r="R33" s="475">
        <v>4.9500000000000002E-2</v>
      </c>
      <c r="S33" s="475">
        <v>0</v>
      </c>
      <c r="T33" s="475">
        <v>0</v>
      </c>
      <c r="U33" s="475">
        <v>0</v>
      </c>
      <c r="V33" s="494">
        <v>0</v>
      </c>
      <c r="W33" s="160"/>
      <c r="X33" s="160"/>
    </row>
    <row r="34" spans="1:24">
      <c r="A34" s="492" t="s">
        <v>156</v>
      </c>
      <c r="B34" s="475">
        <v>0</v>
      </c>
      <c r="C34" s="475">
        <v>0</v>
      </c>
      <c r="D34" s="475">
        <v>0</v>
      </c>
      <c r="E34" s="475">
        <v>0</v>
      </c>
      <c r="F34" s="475">
        <v>0</v>
      </c>
      <c r="G34" s="475">
        <v>0</v>
      </c>
      <c r="H34" s="475">
        <v>0</v>
      </c>
      <c r="I34" s="475">
        <v>0</v>
      </c>
      <c r="J34" s="475">
        <v>0</v>
      </c>
      <c r="K34" s="475">
        <v>0</v>
      </c>
      <c r="L34" s="475">
        <v>0</v>
      </c>
      <c r="M34" s="475">
        <v>0</v>
      </c>
      <c r="N34" s="475">
        <v>0</v>
      </c>
      <c r="O34" s="475">
        <v>0.76249999999999996</v>
      </c>
      <c r="P34" s="475">
        <v>2.5670000000000002</v>
      </c>
      <c r="Q34" s="475">
        <v>3.7829999999999999</v>
      </c>
      <c r="R34" s="475">
        <v>3.9409999999999998</v>
      </c>
      <c r="S34" s="475">
        <v>3.7484999999999999</v>
      </c>
      <c r="T34" s="475">
        <v>4.5199999999999996</v>
      </c>
      <c r="U34" s="475">
        <v>4.2534999999999998</v>
      </c>
      <c r="V34" s="494">
        <v>3.4990000000000001</v>
      </c>
      <c r="W34" s="160"/>
      <c r="X34" s="160"/>
    </row>
    <row r="35" spans="1:24">
      <c r="A35" s="492" t="s">
        <v>155</v>
      </c>
      <c r="B35" s="475">
        <v>540.02949999999998</v>
      </c>
      <c r="C35" s="475">
        <v>520.36699999999996</v>
      </c>
      <c r="D35" s="475">
        <v>179.6165</v>
      </c>
      <c r="E35" s="475">
        <v>6.9240000000000004</v>
      </c>
      <c r="F35" s="475">
        <v>62.274500000000003</v>
      </c>
      <c r="G35" s="475">
        <v>95.680499999999995</v>
      </c>
      <c r="H35" s="475">
        <v>13.292</v>
      </c>
      <c r="I35" s="475">
        <v>61.831499999999998</v>
      </c>
      <c r="J35" s="475">
        <v>193.89500000000001</v>
      </c>
      <c r="K35" s="475">
        <v>78.9315</v>
      </c>
      <c r="L35" s="475">
        <v>48.26</v>
      </c>
      <c r="M35" s="475">
        <v>316.76049999999998</v>
      </c>
      <c r="N35" s="475">
        <v>411.89600000000002</v>
      </c>
      <c r="O35" s="475">
        <v>90.724999999999994</v>
      </c>
      <c r="P35" s="475">
        <v>40.587499999999999</v>
      </c>
      <c r="Q35" s="475">
        <v>103.651</v>
      </c>
      <c r="R35" s="475">
        <v>174.27799999999999</v>
      </c>
      <c r="S35" s="475">
        <v>357.6105</v>
      </c>
      <c r="T35" s="475">
        <v>561.10050000000001</v>
      </c>
      <c r="U35" s="475">
        <v>692.22149999999999</v>
      </c>
      <c r="V35" s="494">
        <v>899.05499999999995</v>
      </c>
      <c r="W35" s="160"/>
      <c r="X35" s="160"/>
    </row>
    <row r="36" spans="1:24">
      <c r="A36" s="492" t="s">
        <v>151</v>
      </c>
      <c r="B36" s="475">
        <v>384.56200000000001</v>
      </c>
      <c r="C36" s="475">
        <v>452.10950000000003</v>
      </c>
      <c r="D36" s="475">
        <v>361.495</v>
      </c>
      <c r="E36" s="475">
        <v>734.11800000000005</v>
      </c>
      <c r="F36" s="475">
        <v>562.14750000000004</v>
      </c>
      <c r="G36" s="475">
        <v>786.90449999999998</v>
      </c>
      <c r="H36" s="475">
        <v>767.68349999999998</v>
      </c>
      <c r="I36" s="475">
        <v>733.93200000000002</v>
      </c>
      <c r="J36" s="475">
        <v>668.43399999999997</v>
      </c>
      <c r="K36" s="475">
        <v>703.75049999999999</v>
      </c>
      <c r="L36" s="475">
        <v>774.15350000000001</v>
      </c>
      <c r="M36" s="475">
        <v>777.93700000000001</v>
      </c>
      <c r="N36" s="475">
        <v>533.76250000000005</v>
      </c>
      <c r="O36" s="475">
        <v>437.9975</v>
      </c>
      <c r="P36" s="475">
        <v>301.11250000000001</v>
      </c>
      <c r="Q36" s="475">
        <v>297.37950000000001</v>
      </c>
      <c r="R36" s="475">
        <v>299.89550000000003</v>
      </c>
      <c r="S36" s="475">
        <v>326.6035</v>
      </c>
      <c r="T36" s="475">
        <v>342.22</v>
      </c>
      <c r="U36" s="475">
        <v>327.68400000000003</v>
      </c>
      <c r="V36" s="494">
        <v>339.28899999999999</v>
      </c>
      <c r="W36" s="160"/>
      <c r="X36" s="160"/>
    </row>
    <row r="37" spans="1:24">
      <c r="A37" s="492" t="s">
        <v>59</v>
      </c>
      <c r="B37" s="475">
        <v>37.895000000000003</v>
      </c>
      <c r="C37" s="475">
        <v>15.416499999999999</v>
      </c>
      <c r="D37" s="475">
        <v>18.126000000000001</v>
      </c>
      <c r="E37" s="475">
        <v>14.246</v>
      </c>
      <c r="F37" s="475">
        <v>14.1555</v>
      </c>
      <c r="G37" s="475">
        <v>11.813499999999999</v>
      </c>
      <c r="H37" s="475">
        <v>14.099</v>
      </c>
      <c r="I37" s="475">
        <v>13.765000000000001</v>
      </c>
      <c r="J37" s="475">
        <v>12.269500000000001</v>
      </c>
      <c r="K37" s="475">
        <v>15.7525</v>
      </c>
      <c r="L37" s="475">
        <v>15.087</v>
      </c>
      <c r="M37" s="475">
        <v>19.284500000000001</v>
      </c>
      <c r="N37" s="475">
        <v>19.422999999999998</v>
      </c>
      <c r="O37" s="475">
        <v>16.213000000000001</v>
      </c>
      <c r="P37" s="475">
        <v>17.797499999999999</v>
      </c>
      <c r="Q37" s="475">
        <v>19.021000000000001</v>
      </c>
      <c r="R37" s="475">
        <v>17.631499999999999</v>
      </c>
      <c r="S37" s="475">
        <v>32.006</v>
      </c>
      <c r="T37" s="475">
        <v>23.845500000000001</v>
      </c>
      <c r="U37" s="475">
        <v>25.840499999999999</v>
      </c>
      <c r="V37" s="494">
        <v>36.019500000000001</v>
      </c>
      <c r="W37" s="160"/>
      <c r="X37" s="160"/>
    </row>
    <row r="38" spans="1:24">
      <c r="A38" s="492" t="s">
        <v>150</v>
      </c>
      <c r="B38" s="475">
        <v>1053.3430000000001</v>
      </c>
      <c r="C38" s="475">
        <v>1202.6420000000001</v>
      </c>
      <c r="D38" s="475">
        <v>1127.268</v>
      </c>
      <c r="E38" s="475">
        <v>966.29449999999997</v>
      </c>
      <c r="F38" s="475">
        <v>800.82249999999999</v>
      </c>
      <c r="G38" s="475">
        <v>916.15650000000005</v>
      </c>
      <c r="H38" s="475">
        <v>954.46299999999997</v>
      </c>
      <c r="I38" s="475">
        <v>845.154</v>
      </c>
      <c r="J38" s="475">
        <v>603.42750000000001</v>
      </c>
      <c r="K38" s="475">
        <v>729.76199999999994</v>
      </c>
      <c r="L38" s="475">
        <v>1158.3620000000001</v>
      </c>
      <c r="M38" s="475">
        <v>1619.913</v>
      </c>
      <c r="N38" s="475">
        <v>1538.3579999999999</v>
      </c>
      <c r="O38" s="475">
        <v>1193.8140000000001</v>
      </c>
      <c r="P38" s="475">
        <v>1369.6324999999999</v>
      </c>
      <c r="Q38" s="475">
        <v>1587.2474999999999</v>
      </c>
      <c r="R38" s="475">
        <v>1783.7874999999999</v>
      </c>
      <c r="S38" s="475">
        <v>1923.9269999999999</v>
      </c>
      <c r="T38" s="475">
        <v>1823.9974999999999</v>
      </c>
      <c r="U38" s="475">
        <v>2019.653</v>
      </c>
      <c r="V38" s="494">
        <v>2426.3645000000001</v>
      </c>
      <c r="W38" s="160"/>
      <c r="X38" s="160"/>
    </row>
    <row r="39" spans="1:24">
      <c r="A39" s="492" t="s">
        <v>216</v>
      </c>
      <c r="B39" s="475">
        <v>0</v>
      </c>
      <c r="C39" s="475">
        <v>0</v>
      </c>
      <c r="D39" s="475">
        <v>0</v>
      </c>
      <c r="E39" s="475">
        <v>0</v>
      </c>
      <c r="F39" s="475">
        <v>0</v>
      </c>
      <c r="G39" s="475">
        <v>0</v>
      </c>
      <c r="H39" s="475">
        <v>0</v>
      </c>
      <c r="I39" s="475">
        <v>0</v>
      </c>
      <c r="J39" s="475">
        <v>0</v>
      </c>
      <c r="K39" s="475">
        <v>77.498500000000007</v>
      </c>
      <c r="L39" s="475">
        <v>143.72999999999999</v>
      </c>
      <c r="M39" s="475">
        <v>134.59350000000001</v>
      </c>
      <c r="N39" s="475">
        <v>38.061999999999998</v>
      </c>
      <c r="O39" s="475">
        <v>10.833</v>
      </c>
      <c r="P39" s="475">
        <v>3.5545</v>
      </c>
      <c r="Q39" s="475">
        <v>0</v>
      </c>
      <c r="R39" s="475">
        <v>0</v>
      </c>
      <c r="S39" s="475">
        <v>0</v>
      </c>
      <c r="T39" s="475">
        <v>0</v>
      </c>
      <c r="U39" s="475">
        <v>0</v>
      </c>
      <c r="V39" s="494">
        <v>0</v>
      </c>
      <c r="W39" s="160"/>
      <c r="X39" s="160"/>
    </row>
    <row r="40" spans="1:24">
      <c r="A40" s="492" t="s">
        <v>153</v>
      </c>
      <c r="B40" s="475">
        <v>47.092500000000001</v>
      </c>
      <c r="C40" s="475">
        <v>83.984499999999997</v>
      </c>
      <c r="D40" s="475">
        <v>164.53700000000001</v>
      </c>
      <c r="E40" s="475">
        <v>159.84450000000001</v>
      </c>
      <c r="F40" s="475">
        <v>129.18700000000001</v>
      </c>
      <c r="G40" s="475">
        <v>53.701000000000001</v>
      </c>
      <c r="H40" s="475">
        <v>58.564</v>
      </c>
      <c r="I40" s="475">
        <v>37.423999999999999</v>
      </c>
      <c r="J40" s="475">
        <v>0.3105</v>
      </c>
      <c r="K40" s="475">
        <v>0.99199999999999999</v>
      </c>
      <c r="L40" s="475">
        <v>10.834</v>
      </c>
      <c r="M40" s="475">
        <v>6.6275000000000004</v>
      </c>
      <c r="N40" s="475">
        <v>3.9005000000000001</v>
      </c>
      <c r="O40" s="475">
        <v>2.1055000000000001</v>
      </c>
      <c r="P40" s="475">
        <v>0.63349999999999995</v>
      </c>
      <c r="Q40" s="475">
        <v>10.555</v>
      </c>
      <c r="R40" s="475">
        <v>156.21449999999999</v>
      </c>
      <c r="S40" s="475">
        <v>393.31349999999998</v>
      </c>
      <c r="T40" s="475">
        <v>661.11199999999997</v>
      </c>
      <c r="U40" s="475">
        <v>854.01099999999997</v>
      </c>
      <c r="V40" s="494">
        <v>818.39499999999998</v>
      </c>
      <c r="W40" s="160"/>
      <c r="X40" s="160"/>
    </row>
    <row r="41" spans="1:24">
      <c r="A41" s="492" t="s">
        <v>6</v>
      </c>
      <c r="B41" s="475">
        <v>0</v>
      </c>
      <c r="C41" s="475">
        <v>0</v>
      </c>
      <c r="D41" s="475">
        <v>0</v>
      </c>
      <c r="E41" s="475">
        <v>0</v>
      </c>
      <c r="F41" s="475">
        <v>0</v>
      </c>
      <c r="G41" s="475">
        <v>42.48</v>
      </c>
      <c r="H41" s="475">
        <v>174.33349999999999</v>
      </c>
      <c r="I41" s="475">
        <v>203.93899999999999</v>
      </c>
      <c r="J41" s="475">
        <v>244.83</v>
      </c>
      <c r="K41" s="475">
        <v>265.34350000000001</v>
      </c>
      <c r="L41" s="475">
        <v>217.46250000000001</v>
      </c>
      <c r="M41" s="475">
        <v>51.521999999999998</v>
      </c>
      <c r="N41" s="475">
        <v>7.9615</v>
      </c>
      <c r="O41" s="475">
        <v>8.9184999999999999</v>
      </c>
      <c r="P41" s="475">
        <v>11.614000000000001</v>
      </c>
      <c r="Q41" s="475">
        <v>6.5780000000000003</v>
      </c>
      <c r="R41" s="475">
        <v>7.2110000000000003</v>
      </c>
      <c r="S41" s="475">
        <v>5.9889999999999999</v>
      </c>
      <c r="T41" s="475">
        <v>7.0964999999999998</v>
      </c>
      <c r="U41" s="475">
        <v>23.704999999999998</v>
      </c>
      <c r="V41" s="494">
        <v>2.093</v>
      </c>
      <c r="W41" s="160"/>
      <c r="X41" s="160"/>
    </row>
    <row r="42" spans="1:24">
      <c r="A42" s="492" t="s">
        <v>7</v>
      </c>
      <c r="B42" s="475">
        <v>16.131499999999999</v>
      </c>
      <c r="C42" s="475">
        <v>18.294499999999999</v>
      </c>
      <c r="D42" s="475">
        <v>21.140999999999998</v>
      </c>
      <c r="E42" s="475">
        <v>23.132999999999999</v>
      </c>
      <c r="F42" s="475">
        <v>24.946000000000002</v>
      </c>
      <c r="G42" s="475">
        <v>27.518000000000001</v>
      </c>
      <c r="H42" s="475">
        <v>32.780999999999999</v>
      </c>
      <c r="I42" s="475">
        <v>32.347000000000001</v>
      </c>
      <c r="J42" s="475">
        <v>34.429000000000002</v>
      </c>
      <c r="K42" s="475">
        <v>29.282499999999999</v>
      </c>
      <c r="L42" s="475">
        <v>28.106999999999999</v>
      </c>
      <c r="M42" s="475">
        <v>34.783000000000001</v>
      </c>
      <c r="N42" s="475">
        <v>43.661000000000001</v>
      </c>
      <c r="O42" s="475">
        <v>44.789000000000001</v>
      </c>
      <c r="P42" s="475">
        <v>44.516500000000001</v>
      </c>
      <c r="Q42" s="475">
        <v>52.667000000000002</v>
      </c>
      <c r="R42" s="475">
        <v>58.327500000000001</v>
      </c>
      <c r="S42" s="475">
        <v>59.344999999999999</v>
      </c>
      <c r="T42" s="475">
        <v>69.701999999999998</v>
      </c>
      <c r="U42" s="475">
        <v>70.560500000000005</v>
      </c>
      <c r="V42" s="494">
        <v>91.277000000000001</v>
      </c>
      <c r="W42" s="160"/>
      <c r="X42" s="160"/>
    </row>
    <row r="43" spans="1:24">
      <c r="A43" s="492" t="s">
        <v>154</v>
      </c>
      <c r="B43" s="475">
        <v>0</v>
      </c>
      <c r="C43" s="475">
        <v>0</v>
      </c>
      <c r="D43" s="475">
        <v>0</v>
      </c>
      <c r="E43" s="475">
        <v>0</v>
      </c>
      <c r="F43" s="475">
        <v>0</v>
      </c>
      <c r="G43" s="475">
        <v>0</v>
      </c>
      <c r="H43" s="475">
        <v>0</v>
      </c>
      <c r="I43" s="475">
        <v>0</v>
      </c>
      <c r="J43" s="475">
        <v>0</v>
      </c>
      <c r="K43" s="475">
        <v>41.698</v>
      </c>
      <c r="L43" s="475">
        <v>182.90350000000001</v>
      </c>
      <c r="M43" s="475">
        <v>689.10850000000005</v>
      </c>
      <c r="N43" s="475">
        <v>1764.11</v>
      </c>
      <c r="O43" s="475">
        <v>1702.069</v>
      </c>
      <c r="P43" s="475">
        <v>1474.2225000000001</v>
      </c>
      <c r="Q43" s="475">
        <v>1144.0675000000001</v>
      </c>
      <c r="R43" s="475">
        <v>1134.6865</v>
      </c>
      <c r="S43" s="475">
        <v>1270.914</v>
      </c>
      <c r="T43" s="475">
        <v>1285.117</v>
      </c>
      <c r="U43" s="475">
        <v>1429.5944999999999</v>
      </c>
      <c r="V43" s="494">
        <v>1507.288</v>
      </c>
      <c r="W43" s="160"/>
      <c r="X43" s="160"/>
    </row>
    <row r="44" spans="1:24">
      <c r="A44" s="492" t="s">
        <v>8</v>
      </c>
      <c r="B44" s="475">
        <v>426.93099999999998</v>
      </c>
      <c r="C44" s="475">
        <v>392.59449999999998</v>
      </c>
      <c r="D44" s="475">
        <v>240.07599999999999</v>
      </c>
      <c r="E44" s="475">
        <v>226.77250000000001</v>
      </c>
      <c r="F44" s="475">
        <v>134.054</v>
      </c>
      <c r="G44" s="475">
        <v>113.235</v>
      </c>
      <c r="H44" s="475">
        <v>146.976</v>
      </c>
      <c r="I44" s="475">
        <v>131.40350000000001</v>
      </c>
      <c r="J44" s="475">
        <v>226.17150000000001</v>
      </c>
      <c r="K44" s="475">
        <v>77.161500000000004</v>
      </c>
      <c r="L44" s="475">
        <v>334.34100000000001</v>
      </c>
      <c r="M44" s="475">
        <v>265.649</v>
      </c>
      <c r="N44" s="475">
        <v>331.32549999999998</v>
      </c>
      <c r="O44" s="475">
        <v>145.34049999999999</v>
      </c>
      <c r="P44" s="475">
        <v>27.919</v>
      </c>
      <c r="Q44" s="475">
        <v>10.493499999999999</v>
      </c>
      <c r="R44" s="475">
        <v>17.135999999999999</v>
      </c>
      <c r="S44" s="475">
        <v>17.66</v>
      </c>
      <c r="T44" s="475">
        <v>11.0085</v>
      </c>
      <c r="U44" s="475">
        <v>5.3425000000000002</v>
      </c>
      <c r="V44" s="494">
        <v>52.921500000000002</v>
      </c>
      <c r="W44" s="160"/>
      <c r="X44" s="160"/>
    </row>
    <row r="45" spans="1:24">
      <c r="A45" s="492" t="s">
        <v>9</v>
      </c>
      <c r="B45" s="475">
        <v>60.610999999999997</v>
      </c>
      <c r="C45" s="475">
        <v>66.581999999999994</v>
      </c>
      <c r="D45" s="475">
        <v>60.031999999999996</v>
      </c>
      <c r="E45" s="475">
        <v>79.700500000000005</v>
      </c>
      <c r="F45" s="475">
        <v>82.438999999999993</v>
      </c>
      <c r="G45" s="475">
        <v>61.511499999999998</v>
      </c>
      <c r="H45" s="475">
        <v>47.313000000000002</v>
      </c>
      <c r="I45" s="475">
        <v>39.532499999999999</v>
      </c>
      <c r="J45" s="475">
        <v>30.096499999999999</v>
      </c>
      <c r="K45" s="475">
        <v>38.686999999999998</v>
      </c>
      <c r="L45" s="475">
        <v>24.213999999999999</v>
      </c>
      <c r="M45" s="475">
        <v>17.284500000000001</v>
      </c>
      <c r="N45" s="475">
        <v>17.542999999999999</v>
      </c>
      <c r="O45" s="475">
        <v>25.417000000000002</v>
      </c>
      <c r="P45" s="475">
        <v>19.371500000000001</v>
      </c>
      <c r="Q45" s="475">
        <v>22.677</v>
      </c>
      <c r="R45" s="475">
        <v>25.875</v>
      </c>
      <c r="S45" s="475">
        <v>25.436</v>
      </c>
      <c r="T45" s="475">
        <v>22.795500000000001</v>
      </c>
      <c r="U45" s="475">
        <v>15.5585</v>
      </c>
      <c r="V45" s="494">
        <v>15.552</v>
      </c>
      <c r="W45" s="160"/>
      <c r="X45" s="160"/>
    </row>
    <row r="46" spans="1:24">
      <c r="A46" s="492" t="s">
        <v>57</v>
      </c>
      <c r="B46" s="475">
        <v>932.17449999999997</v>
      </c>
      <c r="C46" s="475">
        <v>984.15150000000006</v>
      </c>
      <c r="D46" s="475">
        <v>1068.0705</v>
      </c>
      <c r="E46" s="475">
        <v>1083.5825</v>
      </c>
      <c r="F46" s="475">
        <v>1048.1065000000001</v>
      </c>
      <c r="G46" s="475">
        <v>1169.2439999999999</v>
      </c>
      <c r="H46" s="475">
        <v>1316.586</v>
      </c>
      <c r="I46" s="475">
        <v>1081.2584999999999</v>
      </c>
      <c r="J46" s="475">
        <v>711.78899999999999</v>
      </c>
      <c r="K46" s="475">
        <v>956.06449999999995</v>
      </c>
      <c r="L46" s="475">
        <v>1234.1175000000001</v>
      </c>
      <c r="M46" s="475">
        <v>1435.134</v>
      </c>
      <c r="N46" s="475">
        <v>1407.2919999999999</v>
      </c>
      <c r="O46" s="475">
        <v>1452.7625</v>
      </c>
      <c r="P46" s="475">
        <v>1396.6079999999999</v>
      </c>
      <c r="Q46" s="475">
        <v>1433.3595</v>
      </c>
      <c r="R46" s="475">
        <v>1584.9404999999999</v>
      </c>
      <c r="S46" s="475">
        <v>1701.7104999999999</v>
      </c>
      <c r="T46" s="475">
        <v>1680.2809999999999</v>
      </c>
      <c r="U46" s="475">
        <v>1729.5340000000001</v>
      </c>
      <c r="V46" s="494">
        <v>1809.1205</v>
      </c>
      <c r="W46" s="160"/>
      <c r="X46" s="160"/>
    </row>
    <row r="47" spans="1:24" s="159" customFormat="1">
      <c r="A47" s="346" t="s">
        <v>46</v>
      </c>
      <c r="B47" s="347">
        <v>3825.9153333333334</v>
      </c>
      <c r="C47" s="347">
        <v>4090.9932749999998</v>
      </c>
      <c r="D47" s="347">
        <v>3605.7093750000004</v>
      </c>
      <c r="E47" s="347">
        <v>3675.7798750000002</v>
      </c>
      <c r="F47" s="347">
        <v>3233.2574833333329</v>
      </c>
      <c r="G47" s="347">
        <v>3692.4783666666672</v>
      </c>
      <c r="H47" s="347">
        <v>3923.7613083333335</v>
      </c>
      <c r="I47" s="347">
        <v>3596.9054499999993</v>
      </c>
      <c r="J47" s="347">
        <v>3051.4750416666675</v>
      </c>
      <c r="K47" s="347">
        <v>3135.0170916666666</v>
      </c>
      <c r="L47" s="347">
        <v>4250.0033333333331</v>
      </c>
      <c r="M47" s="347">
        <v>5608.437116666667</v>
      </c>
      <c r="N47" s="347">
        <v>6209.966491666667</v>
      </c>
      <c r="O47" s="347">
        <v>5187.6193166666662</v>
      </c>
      <c r="P47" s="347">
        <v>4764.8677416666669</v>
      </c>
      <c r="Q47" s="347">
        <v>4753.8718333333336</v>
      </c>
      <c r="R47" s="347">
        <v>5317.9579083333319</v>
      </c>
      <c r="S47" s="347">
        <v>6218.1482250000026</v>
      </c>
      <c r="T47" s="347">
        <v>6564.8451166666673</v>
      </c>
      <c r="U47" s="347">
        <v>7282.6394999999993</v>
      </c>
      <c r="V47" s="359">
        <v>8107.9080000000004</v>
      </c>
      <c r="W47" s="161"/>
      <c r="X47" s="161"/>
    </row>
    <row r="48" spans="1:24" s="54" customFormat="1">
      <c r="A48" s="344" t="s">
        <v>194</v>
      </c>
      <c r="B48" s="345"/>
      <c r="C48" s="345"/>
      <c r="D48" s="345"/>
      <c r="E48" s="345"/>
      <c r="F48" s="345"/>
      <c r="G48" s="345"/>
      <c r="H48" s="345"/>
      <c r="I48" s="345"/>
      <c r="J48" s="345"/>
      <c r="K48" s="345"/>
      <c r="L48" s="345"/>
      <c r="M48" s="345"/>
      <c r="N48" s="345"/>
      <c r="O48" s="345"/>
      <c r="P48" s="345"/>
      <c r="Q48" s="345"/>
      <c r="R48" s="345"/>
      <c r="S48" s="345"/>
      <c r="T48" s="345"/>
      <c r="U48" s="345"/>
      <c r="V48" s="360"/>
    </row>
    <row r="49" spans="1:29" s="69" customFormat="1">
      <c r="A49" s="50" t="s">
        <v>10</v>
      </c>
      <c r="B49" s="475">
        <v>9.3460000000000001</v>
      </c>
      <c r="C49" s="475">
        <v>8.8815000000000008</v>
      </c>
      <c r="D49" s="475">
        <v>8.0295000000000005</v>
      </c>
      <c r="E49" s="475">
        <v>7.0964999999999998</v>
      </c>
      <c r="F49" s="475">
        <v>7.5735000000000001</v>
      </c>
      <c r="G49" s="475">
        <v>7.1349999999999998</v>
      </c>
      <c r="H49" s="475">
        <v>8.0815000000000001</v>
      </c>
      <c r="I49" s="475">
        <v>8.4275000000000002</v>
      </c>
      <c r="J49" s="475">
        <v>14.303000000000001</v>
      </c>
      <c r="K49" s="475">
        <v>17.879000000000001</v>
      </c>
      <c r="L49" s="475">
        <v>19.188500000000001</v>
      </c>
      <c r="M49" s="475">
        <v>16.869</v>
      </c>
      <c r="N49" s="475">
        <v>16.564499999999999</v>
      </c>
      <c r="O49" s="475">
        <v>18.452500000000001</v>
      </c>
      <c r="P49" s="475">
        <v>21.327000000000002</v>
      </c>
      <c r="Q49" s="475">
        <v>23.558</v>
      </c>
      <c r="R49" s="475">
        <v>23.592500000000001</v>
      </c>
      <c r="S49" s="475">
        <v>23.124500000000001</v>
      </c>
      <c r="T49" s="475">
        <v>22.454000000000001</v>
      </c>
      <c r="U49" s="475">
        <v>22.303000000000001</v>
      </c>
      <c r="V49" s="494">
        <v>22.585999999999999</v>
      </c>
      <c r="W49" s="465"/>
      <c r="X49" s="348"/>
      <c r="Y49" s="348"/>
      <c r="Z49" s="348"/>
      <c r="AA49" s="348"/>
      <c r="AB49" s="348"/>
      <c r="AC49" s="348"/>
    </row>
    <row r="50" spans="1:29" s="69" customFormat="1">
      <c r="A50" s="50" t="s">
        <v>11</v>
      </c>
      <c r="B50" s="475">
        <v>0</v>
      </c>
      <c r="C50" s="475">
        <v>0</v>
      </c>
      <c r="D50" s="475">
        <v>0</v>
      </c>
      <c r="E50" s="475">
        <v>0</v>
      </c>
      <c r="F50" s="475">
        <v>0</v>
      </c>
      <c r="G50" s="475">
        <v>0</v>
      </c>
      <c r="H50" s="475">
        <v>0</v>
      </c>
      <c r="I50" s="475">
        <v>0</v>
      </c>
      <c r="J50" s="475">
        <v>0</v>
      </c>
      <c r="K50" s="475">
        <v>0</v>
      </c>
      <c r="L50" s="475">
        <v>0</v>
      </c>
      <c r="M50" s="475">
        <v>0</v>
      </c>
      <c r="N50" s="475">
        <v>0</v>
      </c>
      <c r="O50" s="475">
        <v>0</v>
      </c>
      <c r="P50" s="475">
        <v>0</v>
      </c>
      <c r="Q50" s="475">
        <v>0</v>
      </c>
      <c r="R50" s="475">
        <v>0</v>
      </c>
      <c r="S50" s="475">
        <v>0</v>
      </c>
      <c r="T50" s="475">
        <v>9.2999999999999999E-2</v>
      </c>
      <c r="U50" s="475">
        <v>0.17749999999999999</v>
      </c>
      <c r="V50" s="494">
        <v>0</v>
      </c>
      <c r="W50" s="465"/>
      <c r="X50" s="348"/>
      <c r="Y50" s="348"/>
      <c r="Z50" s="348"/>
      <c r="AA50" s="348"/>
      <c r="AB50" s="348"/>
      <c r="AC50" s="348"/>
    </row>
    <row r="51" spans="1:29" s="69" customFormat="1">
      <c r="A51" s="49" t="s">
        <v>217</v>
      </c>
      <c r="B51" s="475">
        <v>0</v>
      </c>
      <c r="C51" s="475">
        <v>0</v>
      </c>
      <c r="D51" s="475">
        <v>0</v>
      </c>
      <c r="E51" s="475">
        <v>0</v>
      </c>
      <c r="F51" s="475">
        <v>0</v>
      </c>
      <c r="G51" s="475">
        <v>0</v>
      </c>
      <c r="H51" s="475">
        <v>0</v>
      </c>
      <c r="I51" s="475">
        <v>0</v>
      </c>
      <c r="J51" s="475">
        <v>0</v>
      </c>
      <c r="K51" s="475">
        <v>0</v>
      </c>
      <c r="L51" s="475">
        <v>0</v>
      </c>
      <c r="M51" s="475">
        <v>0</v>
      </c>
      <c r="N51" s="475">
        <v>0</v>
      </c>
      <c r="O51" s="475">
        <v>0</v>
      </c>
      <c r="P51" s="475">
        <v>0</v>
      </c>
      <c r="Q51" s="475">
        <v>0</v>
      </c>
      <c r="R51" s="475">
        <v>0</v>
      </c>
      <c r="S51" s="475">
        <v>0</v>
      </c>
      <c r="T51" s="475">
        <v>0</v>
      </c>
      <c r="U51" s="475">
        <v>0</v>
      </c>
      <c r="V51" s="494">
        <v>0.56499999999999995</v>
      </c>
      <c r="W51" s="465"/>
      <c r="X51" s="348"/>
      <c r="Y51" s="348"/>
      <c r="Z51" s="348"/>
      <c r="AA51" s="348"/>
      <c r="AB51" s="348"/>
      <c r="AC51" s="348"/>
    </row>
    <row r="52" spans="1:29" s="69" customFormat="1">
      <c r="A52" s="22" t="s">
        <v>287</v>
      </c>
      <c r="B52" s="475">
        <v>0</v>
      </c>
      <c r="C52" s="475">
        <v>0</v>
      </c>
      <c r="D52" s="475">
        <v>0</v>
      </c>
      <c r="E52" s="475">
        <v>0</v>
      </c>
      <c r="F52" s="475">
        <v>0</v>
      </c>
      <c r="G52" s="475">
        <v>0</v>
      </c>
      <c r="H52" s="475">
        <v>0</v>
      </c>
      <c r="I52" s="475">
        <v>0</v>
      </c>
      <c r="J52" s="475">
        <v>0</v>
      </c>
      <c r="K52" s="475">
        <v>0</v>
      </c>
      <c r="L52" s="475">
        <v>0</v>
      </c>
      <c r="M52" s="475">
        <v>0</v>
      </c>
      <c r="N52" s="475">
        <v>0</v>
      </c>
      <c r="O52" s="475">
        <v>0</v>
      </c>
      <c r="P52" s="475">
        <v>0</v>
      </c>
      <c r="Q52" s="475">
        <v>0</v>
      </c>
      <c r="R52" s="475">
        <v>0</v>
      </c>
      <c r="S52" s="475">
        <v>0</v>
      </c>
      <c r="T52" s="475">
        <v>0</v>
      </c>
      <c r="U52" s="475">
        <v>0</v>
      </c>
      <c r="V52" s="494">
        <v>0</v>
      </c>
      <c r="W52" s="465"/>
      <c r="X52" s="348"/>
      <c r="Y52" s="348"/>
      <c r="Z52" s="348"/>
      <c r="AA52" s="348"/>
      <c r="AB52" s="348"/>
      <c r="AC52" s="348"/>
    </row>
    <row r="53" spans="1:29" s="69" customFormat="1">
      <c r="A53" s="50" t="s">
        <v>12</v>
      </c>
      <c r="B53" s="475">
        <v>13.897</v>
      </c>
      <c r="C53" s="475">
        <v>12.436</v>
      </c>
      <c r="D53" s="475">
        <v>11.541499999999999</v>
      </c>
      <c r="E53" s="475">
        <v>16.715499999999999</v>
      </c>
      <c r="F53" s="475">
        <v>19.07</v>
      </c>
      <c r="G53" s="475">
        <v>16.233000000000001</v>
      </c>
      <c r="H53" s="475">
        <v>16.561499999999999</v>
      </c>
      <c r="I53" s="475">
        <v>10.7165</v>
      </c>
      <c r="J53" s="475">
        <v>5.7655000000000003</v>
      </c>
      <c r="K53" s="475">
        <v>5.2945000000000002</v>
      </c>
      <c r="L53" s="475">
        <v>4.5049999999999999</v>
      </c>
      <c r="M53" s="475">
        <v>4.7084999999999999</v>
      </c>
      <c r="N53" s="475">
        <v>5.9444999999999997</v>
      </c>
      <c r="O53" s="475">
        <v>5.6684999999999999</v>
      </c>
      <c r="P53" s="475">
        <v>8.2424999999999997</v>
      </c>
      <c r="Q53" s="475">
        <v>7.1745000000000001</v>
      </c>
      <c r="R53" s="475">
        <v>7.992</v>
      </c>
      <c r="S53" s="475">
        <v>9.2940000000000005</v>
      </c>
      <c r="T53" s="475">
        <v>7.7530000000000001</v>
      </c>
      <c r="U53" s="475">
        <v>7.8985000000000003</v>
      </c>
      <c r="V53" s="494">
        <v>9.2780000000000005</v>
      </c>
      <c r="W53" s="465"/>
      <c r="X53" s="348"/>
      <c r="Y53" s="348"/>
      <c r="Z53" s="348"/>
      <c r="AA53" s="348"/>
      <c r="AB53" s="348"/>
      <c r="AC53" s="348"/>
    </row>
    <row r="54" spans="1:29" s="69" customFormat="1">
      <c r="A54" s="50" t="s">
        <v>13</v>
      </c>
      <c r="B54" s="475">
        <v>0</v>
      </c>
      <c r="C54" s="475">
        <v>0</v>
      </c>
      <c r="D54" s="475">
        <v>0</v>
      </c>
      <c r="E54" s="475">
        <v>0</v>
      </c>
      <c r="F54" s="475">
        <v>0</v>
      </c>
      <c r="G54" s="475">
        <v>0</v>
      </c>
      <c r="H54" s="475">
        <v>0</v>
      </c>
      <c r="I54" s="475">
        <v>0</v>
      </c>
      <c r="J54" s="475">
        <v>0</v>
      </c>
      <c r="K54" s="475">
        <v>0</v>
      </c>
      <c r="L54" s="475">
        <v>0</v>
      </c>
      <c r="M54" s="475">
        <v>0</v>
      </c>
      <c r="N54" s="475">
        <v>0</v>
      </c>
      <c r="O54" s="475">
        <v>0</v>
      </c>
      <c r="P54" s="475">
        <v>0</v>
      </c>
      <c r="Q54" s="475">
        <v>0</v>
      </c>
      <c r="R54" s="475">
        <v>0</v>
      </c>
      <c r="S54" s="475">
        <v>0.20150000000000001</v>
      </c>
      <c r="T54" s="475">
        <v>0.33800000000000002</v>
      </c>
      <c r="U54" s="475">
        <v>0.43149999999999999</v>
      </c>
      <c r="V54" s="494">
        <v>0.23</v>
      </c>
      <c r="W54" s="465"/>
      <c r="X54" s="348"/>
      <c r="Y54" s="348"/>
      <c r="Z54" s="348"/>
      <c r="AA54" s="348"/>
      <c r="AB54" s="348"/>
      <c r="AC54" s="348"/>
    </row>
    <row r="55" spans="1:29" s="357" customFormat="1">
      <c r="A55" s="351" t="s">
        <v>46</v>
      </c>
      <c r="B55" s="352">
        <v>23.243000000000002</v>
      </c>
      <c r="C55" s="352">
        <v>21.317499999999995</v>
      </c>
      <c r="D55" s="352">
        <v>19.570999999999998</v>
      </c>
      <c r="E55" s="352">
        <v>23.812000000000001</v>
      </c>
      <c r="F55" s="352">
        <v>26.643500000000003</v>
      </c>
      <c r="G55" s="352">
        <v>23.368000000000002</v>
      </c>
      <c r="H55" s="352">
        <v>24.642999999999997</v>
      </c>
      <c r="I55" s="352">
        <v>19.143999999999998</v>
      </c>
      <c r="J55" s="352">
        <v>20.0685</v>
      </c>
      <c r="K55" s="352">
        <v>23.173499999999997</v>
      </c>
      <c r="L55" s="352">
        <v>23.693499999999997</v>
      </c>
      <c r="M55" s="352">
        <v>21.577500000000001</v>
      </c>
      <c r="N55" s="352">
        <v>22.509</v>
      </c>
      <c r="O55" s="352">
        <v>24.121000000000002</v>
      </c>
      <c r="P55" s="352">
        <v>29.569499999999998</v>
      </c>
      <c r="Q55" s="352">
        <v>30.732500000000002</v>
      </c>
      <c r="R55" s="352">
        <v>31.584499999999995</v>
      </c>
      <c r="S55" s="352">
        <v>32.61999999999999</v>
      </c>
      <c r="T55" s="352">
        <v>30.638000000000002</v>
      </c>
      <c r="U55" s="352">
        <v>30.810500000000005</v>
      </c>
      <c r="V55" s="361">
        <v>32.658999999999999</v>
      </c>
      <c r="W55" s="362"/>
    </row>
    <row r="56" spans="1:29" s="355" customFormat="1">
      <c r="A56" s="344" t="s">
        <v>64</v>
      </c>
      <c r="B56" s="345"/>
      <c r="C56" s="345"/>
      <c r="D56" s="345"/>
      <c r="E56" s="345"/>
      <c r="F56" s="345"/>
      <c r="G56" s="345"/>
      <c r="H56" s="345"/>
      <c r="I56" s="345"/>
      <c r="J56" s="345"/>
      <c r="K56" s="345"/>
      <c r="L56" s="345"/>
      <c r="M56" s="345"/>
      <c r="N56" s="345"/>
      <c r="O56" s="345"/>
      <c r="P56" s="345"/>
      <c r="Q56" s="345"/>
      <c r="R56" s="345"/>
      <c r="S56" s="345"/>
      <c r="T56" s="345"/>
      <c r="U56" s="345"/>
      <c r="V56" s="360"/>
    </row>
    <row r="57" spans="1:29">
      <c r="A57" s="50" t="s">
        <v>14</v>
      </c>
      <c r="B57" s="475">
        <v>0</v>
      </c>
      <c r="C57" s="475">
        <v>0</v>
      </c>
      <c r="D57" s="475">
        <v>0</v>
      </c>
      <c r="E57" s="475">
        <v>0</v>
      </c>
      <c r="F57" s="475">
        <v>0</v>
      </c>
      <c r="G57" s="475">
        <v>0</v>
      </c>
      <c r="H57" s="475">
        <v>0</v>
      </c>
      <c r="I57" s="475">
        <v>0</v>
      </c>
      <c r="J57" s="475">
        <v>0</v>
      </c>
      <c r="K57" s="475">
        <v>0</v>
      </c>
      <c r="L57" s="475">
        <v>0</v>
      </c>
      <c r="M57" s="475">
        <v>3.1E-2</v>
      </c>
      <c r="N57" s="475">
        <v>8.9999999999999993E-3</v>
      </c>
      <c r="O57" s="475">
        <v>2.75E-2</v>
      </c>
      <c r="P57" s="475">
        <v>6.5500000000000003E-2</v>
      </c>
      <c r="Q57" s="475">
        <v>7.0999999999999994E-2</v>
      </c>
      <c r="R57" s="475">
        <v>8.8999999999999996E-2</v>
      </c>
      <c r="S57" s="475">
        <v>3.5499999999999997E-2</v>
      </c>
      <c r="T57" s="475">
        <v>0.1575</v>
      </c>
      <c r="U57" s="475">
        <v>0.06</v>
      </c>
      <c r="V57" s="494">
        <v>1.0834999999999999</v>
      </c>
      <c r="W57" s="160"/>
      <c r="X57" s="160"/>
      <c r="Y57" s="160"/>
    </row>
    <row r="58" spans="1:29">
      <c r="A58" s="50" t="s">
        <v>15</v>
      </c>
      <c r="B58" s="475">
        <v>273.21899999999999</v>
      </c>
      <c r="C58" s="475">
        <v>211.2165</v>
      </c>
      <c r="D58" s="475">
        <v>210.76</v>
      </c>
      <c r="E58" s="475">
        <v>201.27950000000001</v>
      </c>
      <c r="F58" s="475">
        <v>204.85650000000001</v>
      </c>
      <c r="G58" s="475">
        <v>212.64949999999999</v>
      </c>
      <c r="H58" s="475">
        <v>255.523</v>
      </c>
      <c r="I58" s="475">
        <v>217.82900000000001</v>
      </c>
      <c r="J58" s="475">
        <v>235.09649999999999</v>
      </c>
      <c r="K58" s="475">
        <v>287.637</v>
      </c>
      <c r="L58" s="475">
        <v>232.94200000000001</v>
      </c>
      <c r="M58" s="475">
        <v>254.5215</v>
      </c>
      <c r="N58" s="475">
        <v>259.0505</v>
      </c>
      <c r="O58" s="475">
        <v>316.54849999999999</v>
      </c>
      <c r="P58" s="475">
        <v>222.988</v>
      </c>
      <c r="Q58" s="475">
        <v>200.113</v>
      </c>
      <c r="R58" s="475">
        <v>211.256</v>
      </c>
      <c r="S58" s="475">
        <v>255.91900000000001</v>
      </c>
      <c r="T58" s="475">
        <v>222.48650000000001</v>
      </c>
      <c r="U58" s="475">
        <v>215.4795</v>
      </c>
      <c r="V58" s="494">
        <v>255.01599999999999</v>
      </c>
      <c r="W58" s="160"/>
      <c r="X58" s="160"/>
      <c r="Y58" s="160"/>
    </row>
    <row r="59" spans="1:29">
      <c r="A59" s="49" t="s">
        <v>219</v>
      </c>
      <c r="B59" s="475">
        <v>0</v>
      </c>
      <c r="C59" s="475">
        <v>0</v>
      </c>
      <c r="D59" s="475">
        <v>0</v>
      </c>
      <c r="E59" s="475">
        <v>0</v>
      </c>
      <c r="F59" s="475">
        <v>0</v>
      </c>
      <c r="G59" s="475">
        <v>0</v>
      </c>
      <c r="H59" s="475">
        <v>0</v>
      </c>
      <c r="I59" s="475">
        <v>0</v>
      </c>
      <c r="J59" s="475">
        <v>0</v>
      </c>
      <c r="K59" s="475">
        <v>0</v>
      </c>
      <c r="L59" s="475">
        <v>0</v>
      </c>
      <c r="M59" s="475">
        <v>0</v>
      </c>
      <c r="N59" s="475">
        <v>0</v>
      </c>
      <c r="O59" s="475">
        <v>0</v>
      </c>
      <c r="P59" s="475">
        <v>0</v>
      </c>
      <c r="Q59" s="475">
        <v>0</v>
      </c>
      <c r="R59" s="475">
        <v>0</v>
      </c>
      <c r="S59" s="475">
        <v>0</v>
      </c>
      <c r="T59" s="475">
        <v>0</v>
      </c>
      <c r="U59" s="475">
        <v>0.24</v>
      </c>
      <c r="V59" s="494">
        <v>0</v>
      </c>
      <c r="W59" s="160"/>
      <c r="X59" s="160"/>
    </row>
    <row r="60" spans="1:29">
      <c r="A60" s="50" t="s">
        <v>142</v>
      </c>
      <c r="B60" s="475">
        <v>0</v>
      </c>
      <c r="C60" s="475">
        <v>0</v>
      </c>
      <c r="D60" s="475">
        <v>0</v>
      </c>
      <c r="E60" s="475">
        <v>0</v>
      </c>
      <c r="F60" s="475">
        <v>0</v>
      </c>
      <c r="G60" s="475">
        <v>0</v>
      </c>
      <c r="H60" s="475">
        <v>0</v>
      </c>
      <c r="I60" s="475">
        <v>0</v>
      </c>
      <c r="J60" s="475">
        <v>0</v>
      </c>
      <c r="K60" s="475">
        <v>2.8580000000000001</v>
      </c>
      <c r="L60" s="475">
        <v>2.9689999999999999</v>
      </c>
      <c r="M60" s="475">
        <v>0</v>
      </c>
      <c r="N60" s="475">
        <v>0</v>
      </c>
      <c r="O60" s="475">
        <v>0.94650000000000001</v>
      </c>
      <c r="P60" s="475">
        <v>0.78800000000000003</v>
      </c>
      <c r="Q60" s="475">
        <v>1.4350000000000001</v>
      </c>
      <c r="R60" s="475">
        <v>2.2810000000000001</v>
      </c>
      <c r="S60" s="475">
        <v>1.8</v>
      </c>
      <c r="T60" s="475">
        <v>2.0434999999999999</v>
      </c>
      <c r="U60" s="475">
        <v>1.6655</v>
      </c>
      <c r="V60" s="494">
        <v>1.7765</v>
      </c>
      <c r="W60" s="160"/>
      <c r="X60" s="160"/>
    </row>
    <row r="61" spans="1:29">
      <c r="A61" s="50" t="s">
        <v>44</v>
      </c>
      <c r="B61" s="475">
        <v>347.33550000000002</v>
      </c>
      <c r="C61" s="475">
        <v>281.1515</v>
      </c>
      <c r="D61" s="475">
        <v>342.017</v>
      </c>
      <c r="E61" s="475">
        <v>319.61099999999999</v>
      </c>
      <c r="F61" s="475">
        <v>324.78750000000002</v>
      </c>
      <c r="G61" s="475">
        <v>318.17649999999998</v>
      </c>
      <c r="H61" s="475">
        <v>285.37799999999999</v>
      </c>
      <c r="I61" s="475">
        <v>336.35250000000002</v>
      </c>
      <c r="J61" s="475">
        <v>399.16550000000001</v>
      </c>
      <c r="K61" s="475">
        <v>333.42</v>
      </c>
      <c r="L61" s="475">
        <v>350.38850000000002</v>
      </c>
      <c r="M61" s="475">
        <v>352.68450000000001</v>
      </c>
      <c r="N61" s="475">
        <v>357.15750000000003</v>
      </c>
      <c r="O61" s="475">
        <v>347.67399999999998</v>
      </c>
      <c r="P61" s="475">
        <v>287.25400000000002</v>
      </c>
      <c r="Q61" s="475">
        <v>166.72900000000001</v>
      </c>
      <c r="R61" s="475">
        <v>178.53299999999999</v>
      </c>
      <c r="S61" s="475">
        <v>485.56599999999997</v>
      </c>
      <c r="T61" s="475">
        <v>548.06650000000002</v>
      </c>
      <c r="U61" s="475">
        <v>573.44150000000002</v>
      </c>
      <c r="V61" s="494">
        <v>576.71450000000004</v>
      </c>
      <c r="W61" s="160"/>
      <c r="X61" s="160"/>
    </row>
    <row r="62" spans="1:29">
      <c r="A62" s="50" t="s">
        <v>16</v>
      </c>
      <c r="B62" s="475">
        <v>0</v>
      </c>
      <c r="C62" s="475">
        <v>0</v>
      </c>
      <c r="D62" s="475">
        <v>0</v>
      </c>
      <c r="E62" s="475">
        <v>0</v>
      </c>
      <c r="F62" s="475">
        <v>0</v>
      </c>
      <c r="G62" s="475">
        <v>0</v>
      </c>
      <c r="H62" s="475">
        <v>0</v>
      </c>
      <c r="I62" s="475">
        <v>0</v>
      </c>
      <c r="J62" s="475">
        <v>0</v>
      </c>
      <c r="K62" s="475">
        <v>0</v>
      </c>
      <c r="L62" s="475">
        <v>0</v>
      </c>
      <c r="M62" s="475">
        <v>0</v>
      </c>
      <c r="N62" s="475">
        <v>0</v>
      </c>
      <c r="O62" s="475">
        <v>0</v>
      </c>
      <c r="P62" s="475">
        <v>0</v>
      </c>
      <c r="Q62" s="475">
        <v>2.3290000000000002</v>
      </c>
      <c r="R62" s="475">
        <v>6.0490000000000004</v>
      </c>
      <c r="S62" s="475">
        <v>3.0724999999999998</v>
      </c>
      <c r="T62" s="475">
        <v>1.4379999999999999</v>
      </c>
      <c r="U62" s="475">
        <v>1.4E-2</v>
      </c>
      <c r="V62" s="494">
        <v>9.0499999999999997E-2</v>
      </c>
      <c r="W62" s="160"/>
      <c r="X62" s="160"/>
    </row>
    <row r="63" spans="1:29">
      <c r="A63" s="50" t="s">
        <v>140</v>
      </c>
      <c r="B63" s="475">
        <v>15.994999999999999</v>
      </c>
      <c r="C63" s="475">
        <v>18.528500000000001</v>
      </c>
      <c r="D63" s="475">
        <v>32.593499999999999</v>
      </c>
      <c r="E63" s="475">
        <v>42.396500000000003</v>
      </c>
      <c r="F63" s="475">
        <v>124.999</v>
      </c>
      <c r="G63" s="475">
        <v>138.56950000000001</v>
      </c>
      <c r="H63" s="475">
        <v>151.16499999999999</v>
      </c>
      <c r="I63" s="475">
        <v>139.23699999999999</v>
      </c>
      <c r="J63" s="475">
        <v>76.733500000000006</v>
      </c>
      <c r="K63" s="475">
        <v>28.038</v>
      </c>
      <c r="L63" s="475">
        <v>31.316500000000001</v>
      </c>
      <c r="M63" s="475">
        <v>37.697499999999998</v>
      </c>
      <c r="N63" s="475">
        <v>34.170999999999999</v>
      </c>
      <c r="O63" s="475">
        <v>34.301499999999997</v>
      </c>
      <c r="P63" s="475">
        <v>35.415999999999997</v>
      </c>
      <c r="Q63" s="475">
        <v>27.020499999999998</v>
      </c>
      <c r="R63" s="475">
        <v>17.925000000000001</v>
      </c>
      <c r="S63" s="475">
        <v>117.4545</v>
      </c>
      <c r="T63" s="475">
        <v>228.6225</v>
      </c>
      <c r="U63" s="475">
        <v>240.45750000000001</v>
      </c>
      <c r="V63" s="494">
        <v>220.72649999999999</v>
      </c>
      <c r="W63" s="160"/>
      <c r="X63" s="160"/>
    </row>
    <row r="64" spans="1:29">
      <c r="A64" s="50" t="s">
        <v>288</v>
      </c>
      <c r="B64" s="475">
        <v>0</v>
      </c>
      <c r="C64" s="475">
        <v>0</v>
      </c>
      <c r="D64" s="475">
        <v>0</v>
      </c>
      <c r="E64" s="475">
        <v>0</v>
      </c>
      <c r="F64" s="475">
        <v>0</v>
      </c>
      <c r="G64" s="475">
        <v>0</v>
      </c>
      <c r="H64" s="475">
        <v>0</v>
      </c>
      <c r="I64" s="475">
        <v>0</v>
      </c>
      <c r="J64" s="475">
        <v>0</v>
      </c>
      <c r="K64" s="475">
        <v>0</v>
      </c>
      <c r="L64" s="475">
        <v>0</v>
      </c>
      <c r="M64" s="475">
        <v>0</v>
      </c>
      <c r="N64" s="475">
        <v>0</v>
      </c>
      <c r="O64" s="475">
        <v>0</v>
      </c>
      <c r="P64" s="475">
        <v>0</v>
      </c>
      <c r="Q64" s="475">
        <v>0</v>
      </c>
      <c r="R64" s="475">
        <v>0</v>
      </c>
      <c r="S64" s="475">
        <v>0</v>
      </c>
      <c r="T64" s="475">
        <v>0</v>
      </c>
      <c r="U64" s="475">
        <v>0</v>
      </c>
      <c r="V64" s="494">
        <v>0.14799999999999999</v>
      </c>
      <c r="W64" s="235"/>
      <c r="X64" s="235"/>
    </row>
    <row r="65" spans="1:24">
      <c r="A65" s="50" t="s">
        <v>17</v>
      </c>
      <c r="B65" s="475">
        <v>0</v>
      </c>
      <c r="C65" s="475">
        <v>0</v>
      </c>
      <c r="D65" s="475">
        <v>0</v>
      </c>
      <c r="E65" s="475">
        <v>0</v>
      </c>
      <c r="F65" s="475">
        <v>0</v>
      </c>
      <c r="G65" s="475">
        <v>0</v>
      </c>
      <c r="H65" s="475">
        <v>0</v>
      </c>
      <c r="I65" s="475">
        <v>0</v>
      </c>
      <c r="J65" s="475">
        <v>0</v>
      </c>
      <c r="K65" s="475">
        <v>0</v>
      </c>
      <c r="L65" s="475">
        <v>0</v>
      </c>
      <c r="M65" s="475">
        <v>0</v>
      </c>
      <c r="N65" s="475">
        <v>0</v>
      </c>
      <c r="O65" s="475">
        <v>0</v>
      </c>
      <c r="P65" s="475">
        <v>0</v>
      </c>
      <c r="Q65" s="475">
        <v>0</v>
      </c>
      <c r="R65" s="475">
        <v>0.81850000000000001</v>
      </c>
      <c r="S65" s="475">
        <v>4.085</v>
      </c>
      <c r="T65" s="475">
        <v>4.7569999999999997</v>
      </c>
      <c r="U65" s="475">
        <v>5.0345000000000004</v>
      </c>
      <c r="V65" s="494">
        <v>7.7619999999999996</v>
      </c>
      <c r="W65" s="160"/>
      <c r="X65" s="160"/>
    </row>
    <row r="66" spans="1:24">
      <c r="A66" s="50" t="s">
        <v>43</v>
      </c>
      <c r="B66" s="475">
        <v>0</v>
      </c>
      <c r="C66" s="475">
        <v>0</v>
      </c>
      <c r="D66" s="475">
        <v>0</v>
      </c>
      <c r="E66" s="475">
        <v>0</v>
      </c>
      <c r="F66" s="475">
        <v>65.636499999999998</v>
      </c>
      <c r="G66" s="475">
        <v>125.32550000000001</v>
      </c>
      <c r="H66" s="475">
        <v>172.0615</v>
      </c>
      <c r="I66" s="475">
        <v>299.303</v>
      </c>
      <c r="J66" s="475">
        <v>290.96499999999997</v>
      </c>
      <c r="K66" s="475">
        <v>446.91649999999998</v>
      </c>
      <c r="L66" s="475">
        <v>530.48649999999998</v>
      </c>
      <c r="M66" s="475">
        <v>512.70349999999996</v>
      </c>
      <c r="N66" s="475">
        <v>456.6465</v>
      </c>
      <c r="O66" s="475">
        <v>463.58</v>
      </c>
      <c r="P66" s="475">
        <v>480.40100000000001</v>
      </c>
      <c r="Q66" s="475">
        <v>334.39</v>
      </c>
      <c r="R66" s="475">
        <v>295.83600000000001</v>
      </c>
      <c r="S66" s="475">
        <v>343.65</v>
      </c>
      <c r="T66" s="475">
        <v>343.173</v>
      </c>
      <c r="U66" s="475">
        <v>334.17849999999999</v>
      </c>
      <c r="V66" s="494">
        <v>302.74650000000003</v>
      </c>
      <c r="W66" s="160"/>
      <c r="X66" s="160"/>
    </row>
    <row r="67" spans="1:24">
      <c r="A67" s="50" t="s">
        <v>141</v>
      </c>
      <c r="B67" s="475">
        <v>0</v>
      </c>
      <c r="C67" s="475">
        <v>0</v>
      </c>
      <c r="D67" s="475">
        <v>0</v>
      </c>
      <c r="E67" s="475">
        <v>0</v>
      </c>
      <c r="F67" s="475">
        <v>0</v>
      </c>
      <c r="G67" s="475">
        <v>0</v>
      </c>
      <c r="H67" s="475">
        <v>0</v>
      </c>
      <c r="I67" s="475">
        <v>0</v>
      </c>
      <c r="J67" s="475">
        <v>0</v>
      </c>
      <c r="K67" s="475">
        <v>0</v>
      </c>
      <c r="L67" s="475">
        <v>0</v>
      </c>
      <c r="M67" s="475">
        <v>0.23599999999999999</v>
      </c>
      <c r="N67" s="475">
        <v>1.1839999999999999</v>
      </c>
      <c r="O67" s="475">
        <v>1.3140000000000001</v>
      </c>
      <c r="P67" s="475">
        <v>1.2370000000000001</v>
      </c>
      <c r="Q67" s="475">
        <v>1.157</v>
      </c>
      <c r="R67" s="475">
        <v>0.69599999999999995</v>
      </c>
      <c r="S67" s="475">
        <v>0.54749999999999999</v>
      </c>
      <c r="T67" s="475">
        <v>0.8</v>
      </c>
      <c r="U67" s="475">
        <v>0.40200000000000002</v>
      </c>
      <c r="V67" s="494">
        <v>0.79500000000000004</v>
      </c>
      <c r="W67" s="160"/>
      <c r="X67" s="160"/>
    </row>
    <row r="68" spans="1:24">
      <c r="A68" s="49" t="s">
        <v>144</v>
      </c>
      <c r="B68" s="475">
        <v>0</v>
      </c>
      <c r="C68" s="475">
        <v>0</v>
      </c>
      <c r="D68" s="475">
        <v>0</v>
      </c>
      <c r="E68" s="475">
        <v>0</v>
      </c>
      <c r="F68" s="475">
        <v>0</v>
      </c>
      <c r="G68" s="475">
        <v>0</v>
      </c>
      <c r="H68" s="475">
        <v>0</v>
      </c>
      <c r="I68" s="475">
        <v>0</v>
      </c>
      <c r="J68" s="475">
        <v>0</v>
      </c>
      <c r="K68" s="475">
        <v>0</v>
      </c>
      <c r="L68" s="475">
        <v>0</v>
      </c>
      <c r="M68" s="475">
        <v>0</v>
      </c>
      <c r="N68" s="475">
        <v>0</v>
      </c>
      <c r="O68" s="475">
        <v>0</v>
      </c>
      <c r="P68" s="475">
        <v>0</v>
      </c>
      <c r="Q68" s="475">
        <v>110.67700000000001</v>
      </c>
      <c r="R68" s="475">
        <v>212.89699999999999</v>
      </c>
      <c r="S68" s="475">
        <v>205.28899999999999</v>
      </c>
      <c r="T68" s="475">
        <v>200.36500000000001</v>
      </c>
      <c r="U68" s="475">
        <v>198.44900000000001</v>
      </c>
      <c r="V68" s="494">
        <v>192.952</v>
      </c>
      <c r="W68" s="160"/>
      <c r="X68" s="160"/>
    </row>
    <row r="69" spans="1:24">
      <c r="A69" s="49" t="s">
        <v>18</v>
      </c>
      <c r="B69" s="475">
        <v>4.8579999999999997</v>
      </c>
      <c r="C69" s="475">
        <v>7.1150000000000002</v>
      </c>
      <c r="D69" s="475">
        <v>7.2050000000000001</v>
      </c>
      <c r="E69" s="475">
        <v>7.5620000000000003</v>
      </c>
      <c r="F69" s="475">
        <v>8.2010000000000005</v>
      </c>
      <c r="G69" s="475">
        <v>10.045</v>
      </c>
      <c r="H69" s="475">
        <v>10.98</v>
      </c>
      <c r="I69" s="475">
        <v>11.2895</v>
      </c>
      <c r="J69" s="475">
        <v>11.715999999999999</v>
      </c>
      <c r="K69" s="475">
        <v>15.874000000000001</v>
      </c>
      <c r="L69" s="475">
        <v>17.462</v>
      </c>
      <c r="M69" s="475">
        <v>23.596499999999999</v>
      </c>
      <c r="N69" s="475">
        <v>19.020499999999998</v>
      </c>
      <c r="O69" s="475">
        <v>20.878</v>
      </c>
      <c r="P69" s="475">
        <v>27.618500000000001</v>
      </c>
      <c r="Q69" s="475">
        <v>17.727499999999999</v>
      </c>
      <c r="R69" s="475">
        <v>28.0395</v>
      </c>
      <c r="S69" s="475">
        <v>17.157</v>
      </c>
      <c r="T69" s="475">
        <v>15.2765</v>
      </c>
      <c r="U69" s="475">
        <v>13.531499999999999</v>
      </c>
      <c r="V69" s="494">
        <v>13.083500000000001</v>
      </c>
      <c r="W69" s="160"/>
      <c r="X69" s="160"/>
    </row>
    <row r="70" spans="1:24">
      <c r="A70" s="49" t="s">
        <v>220</v>
      </c>
      <c r="B70" s="475">
        <v>0</v>
      </c>
      <c r="C70" s="475">
        <v>0</v>
      </c>
      <c r="D70" s="475">
        <v>0</v>
      </c>
      <c r="E70" s="475">
        <v>0</v>
      </c>
      <c r="F70" s="475">
        <v>0</v>
      </c>
      <c r="G70" s="475">
        <v>0</v>
      </c>
      <c r="H70" s="475">
        <v>0</v>
      </c>
      <c r="I70" s="475">
        <v>0</v>
      </c>
      <c r="J70" s="475">
        <v>0</v>
      </c>
      <c r="K70" s="475">
        <v>0</v>
      </c>
      <c r="L70" s="475">
        <v>0</v>
      </c>
      <c r="M70" s="475">
        <v>0</v>
      </c>
      <c r="N70" s="475">
        <v>0</v>
      </c>
      <c r="O70" s="475">
        <v>0</v>
      </c>
      <c r="P70" s="475">
        <v>0</v>
      </c>
      <c r="Q70" s="475">
        <v>0</v>
      </c>
      <c r="R70" s="475">
        <v>0</v>
      </c>
      <c r="S70" s="475">
        <v>0</v>
      </c>
      <c r="T70" s="475">
        <v>0</v>
      </c>
      <c r="U70" s="475">
        <v>1.8285</v>
      </c>
      <c r="V70" s="494">
        <v>2.8675000000000002</v>
      </c>
      <c r="W70" s="160"/>
      <c r="X70" s="160"/>
    </row>
    <row r="71" spans="1:24">
      <c r="A71" s="49" t="s">
        <v>221</v>
      </c>
      <c r="B71" s="475">
        <v>0</v>
      </c>
      <c r="C71" s="475">
        <v>0</v>
      </c>
      <c r="D71" s="475">
        <v>0</v>
      </c>
      <c r="E71" s="475">
        <v>0</v>
      </c>
      <c r="F71" s="475">
        <v>0</v>
      </c>
      <c r="G71" s="475">
        <v>0</v>
      </c>
      <c r="H71" s="475">
        <v>0</v>
      </c>
      <c r="I71" s="475">
        <v>0</v>
      </c>
      <c r="J71" s="475">
        <v>0</v>
      </c>
      <c r="K71" s="475">
        <v>0</v>
      </c>
      <c r="L71" s="475">
        <v>0</v>
      </c>
      <c r="M71" s="475">
        <v>0</v>
      </c>
      <c r="N71" s="475">
        <v>0</v>
      </c>
      <c r="O71" s="475">
        <v>0</v>
      </c>
      <c r="P71" s="475">
        <v>0</v>
      </c>
      <c r="Q71" s="475">
        <v>0</v>
      </c>
      <c r="R71" s="475">
        <v>0</v>
      </c>
      <c r="S71" s="475">
        <v>0</v>
      </c>
      <c r="T71" s="475">
        <v>0</v>
      </c>
      <c r="U71" s="475">
        <v>0</v>
      </c>
      <c r="V71" s="494">
        <v>0</v>
      </c>
      <c r="W71" s="160"/>
      <c r="X71" s="160"/>
    </row>
    <row r="72" spans="1:24">
      <c r="A72" s="49" t="s">
        <v>286</v>
      </c>
      <c r="B72" s="475">
        <v>0</v>
      </c>
      <c r="C72" s="475">
        <v>0</v>
      </c>
      <c r="D72" s="475">
        <v>0</v>
      </c>
      <c r="E72" s="475">
        <v>0</v>
      </c>
      <c r="F72" s="475">
        <v>0</v>
      </c>
      <c r="G72" s="475">
        <v>0</v>
      </c>
      <c r="H72" s="475">
        <v>0</v>
      </c>
      <c r="I72" s="475">
        <v>0</v>
      </c>
      <c r="J72" s="475">
        <v>0</v>
      </c>
      <c r="K72" s="475">
        <v>0</v>
      </c>
      <c r="L72" s="475">
        <v>0</v>
      </c>
      <c r="M72" s="475">
        <v>0</v>
      </c>
      <c r="N72" s="475">
        <v>0</v>
      </c>
      <c r="O72" s="475">
        <v>0</v>
      </c>
      <c r="P72" s="475">
        <v>0</v>
      </c>
      <c r="Q72" s="475">
        <v>0</v>
      </c>
      <c r="R72" s="475">
        <v>0</v>
      </c>
      <c r="S72" s="475">
        <v>0</v>
      </c>
      <c r="T72" s="475">
        <v>0</v>
      </c>
      <c r="U72" s="475">
        <v>0</v>
      </c>
      <c r="V72" s="494">
        <v>120.387</v>
      </c>
      <c r="W72" s="223"/>
      <c r="X72" s="223"/>
    </row>
    <row r="73" spans="1:24">
      <c r="A73" s="49" t="s">
        <v>19</v>
      </c>
      <c r="B73" s="475">
        <v>0</v>
      </c>
      <c r="C73" s="475">
        <v>0</v>
      </c>
      <c r="D73" s="475">
        <v>0</v>
      </c>
      <c r="E73" s="475">
        <v>0</v>
      </c>
      <c r="F73" s="475">
        <v>0</v>
      </c>
      <c r="G73" s="475">
        <v>0</v>
      </c>
      <c r="H73" s="475">
        <v>0</v>
      </c>
      <c r="I73" s="475">
        <v>0</v>
      </c>
      <c r="J73" s="475">
        <v>0</v>
      </c>
      <c r="K73" s="475">
        <v>0</v>
      </c>
      <c r="L73" s="475">
        <v>0</v>
      </c>
      <c r="M73" s="475">
        <v>0</v>
      </c>
      <c r="N73" s="475">
        <v>0</v>
      </c>
      <c r="O73" s="475">
        <v>1.9864999999999999</v>
      </c>
      <c r="P73" s="475">
        <v>2.504</v>
      </c>
      <c r="Q73" s="475">
        <v>2.2004999999999999</v>
      </c>
      <c r="R73" s="475">
        <v>2.3580000000000001</v>
      </c>
      <c r="S73" s="475">
        <v>2.371</v>
      </c>
      <c r="T73" s="475">
        <v>2.5234999999999999</v>
      </c>
      <c r="U73" s="475">
        <v>2.4485000000000001</v>
      </c>
      <c r="V73" s="494">
        <v>2.7494999999999998</v>
      </c>
      <c r="W73" s="160"/>
      <c r="X73" s="160"/>
    </row>
    <row r="74" spans="1:24">
      <c r="A74" s="49" t="s">
        <v>20</v>
      </c>
      <c r="B74" s="475">
        <v>29.0185</v>
      </c>
      <c r="C74" s="475">
        <v>29.761500000000002</v>
      </c>
      <c r="D74" s="475">
        <v>28.435500000000001</v>
      </c>
      <c r="E74" s="475">
        <v>32.610500000000002</v>
      </c>
      <c r="F74" s="475">
        <v>36.652500000000003</v>
      </c>
      <c r="G74" s="475">
        <v>38.540500000000002</v>
      </c>
      <c r="H74" s="475">
        <v>45.679000000000002</v>
      </c>
      <c r="I74" s="475">
        <v>58.0655</v>
      </c>
      <c r="J74" s="475">
        <v>43.584499999999998</v>
      </c>
      <c r="K74" s="475">
        <v>43.462499999999999</v>
      </c>
      <c r="L74" s="475">
        <v>52.715000000000003</v>
      </c>
      <c r="M74" s="475">
        <v>52.958500000000001</v>
      </c>
      <c r="N74" s="475">
        <v>60.371000000000002</v>
      </c>
      <c r="O74" s="475">
        <v>72.831999999999994</v>
      </c>
      <c r="P74" s="475">
        <v>74.462000000000003</v>
      </c>
      <c r="Q74" s="475">
        <v>80.494</v>
      </c>
      <c r="R74" s="475">
        <v>94.9495</v>
      </c>
      <c r="S74" s="475">
        <v>130.16849999999999</v>
      </c>
      <c r="T74" s="475">
        <v>88.444500000000005</v>
      </c>
      <c r="U74" s="475">
        <v>63.923000000000002</v>
      </c>
      <c r="V74" s="494">
        <v>72.897999999999996</v>
      </c>
      <c r="W74" s="160"/>
      <c r="X74" s="160"/>
    </row>
    <row r="75" spans="1:24">
      <c r="A75" s="49" t="s">
        <v>21</v>
      </c>
      <c r="B75" s="475">
        <v>18.887</v>
      </c>
      <c r="C75" s="475">
        <v>18.321999999999999</v>
      </c>
      <c r="D75" s="475">
        <v>19.5565</v>
      </c>
      <c r="E75" s="475">
        <v>20.513000000000002</v>
      </c>
      <c r="F75" s="475">
        <v>27.463000000000001</v>
      </c>
      <c r="G75" s="475">
        <v>17.004000000000001</v>
      </c>
      <c r="H75" s="475">
        <v>3.1709999999999998</v>
      </c>
      <c r="I75" s="475">
        <v>12.337</v>
      </c>
      <c r="J75" s="475">
        <v>9.0854999999999997</v>
      </c>
      <c r="K75" s="475">
        <v>22.087</v>
      </c>
      <c r="L75" s="475">
        <v>9.9034999999999993</v>
      </c>
      <c r="M75" s="475">
        <v>11.205500000000001</v>
      </c>
      <c r="N75" s="475">
        <v>10.013500000000001</v>
      </c>
      <c r="O75" s="475">
        <v>15.0985</v>
      </c>
      <c r="P75" s="475">
        <v>25.7575</v>
      </c>
      <c r="Q75" s="475">
        <v>23.819500000000001</v>
      </c>
      <c r="R75" s="475">
        <v>20.089500000000001</v>
      </c>
      <c r="S75" s="475">
        <v>18.52</v>
      </c>
      <c r="T75" s="475">
        <v>16.8095</v>
      </c>
      <c r="U75" s="475">
        <v>15.3185</v>
      </c>
      <c r="V75" s="494">
        <v>18.327500000000001</v>
      </c>
      <c r="W75" s="160"/>
      <c r="X75" s="160"/>
    </row>
    <row r="76" spans="1:24">
      <c r="A76" s="49" t="s">
        <v>22</v>
      </c>
      <c r="B76" s="475">
        <v>0</v>
      </c>
      <c r="C76" s="475">
        <v>0</v>
      </c>
      <c r="D76" s="475">
        <v>0</v>
      </c>
      <c r="E76" s="475">
        <v>0</v>
      </c>
      <c r="F76" s="475">
        <v>0</v>
      </c>
      <c r="G76" s="475">
        <v>0</v>
      </c>
      <c r="H76" s="475">
        <v>0</v>
      </c>
      <c r="I76" s="475">
        <v>0</v>
      </c>
      <c r="J76" s="475">
        <v>0</v>
      </c>
      <c r="K76" s="475">
        <v>0</v>
      </c>
      <c r="L76" s="475">
        <v>0</v>
      </c>
      <c r="M76" s="475">
        <v>0</v>
      </c>
      <c r="N76" s="475">
        <v>4.7089999999999996</v>
      </c>
      <c r="O76" s="475">
        <v>4.8209999999999997</v>
      </c>
      <c r="P76" s="475">
        <v>6.6779999999999999</v>
      </c>
      <c r="Q76" s="475">
        <v>4.5949999999999998</v>
      </c>
      <c r="R76" s="475">
        <v>5.5540000000000003</v>
      </c>
      <c r="S76" s="475">
        <v>2.8130000000000002</v>
      </c>
      <c r="T76" s="475">
        <v>1.593</v>
      </c>
      <c r="U76" s="475">
        <v>0.27900000000000003</v>
      </c>
      <c r="V76" s="494">
        <v>0.1</v>
      </c>
      <c r="W76" s="160"/>
      <c r="X76" s="160"/>
    </row>
    <row r="77" spans="1:24">
      <c r="A77" s="49" t="s">
        <v>23</v>
      </c>
      <c r="B77" s="475">
        <v>0</v>
      </c>
      <c r="C77" s="475">
        <v>0</v>
      </c>
      <c r="D77" s="475">
        <v>0</v>
      </c>
      <c r="E77" s="475">
        <v>0</v>
      </c>
      <c r="F77" s="475">
        <v>0</v>
      </c>
      <c r="G77" s="475">
        <v>0</v>
      </c>
      <c r="H77" s="475">
        <v>0</v>
      </c>
      <c r="I77" s="475">
        <v>0</v>
      </c>
      <c r="J77" s="475">
        <v>0</v>
      </c>
      <c r="K77" s="475">
        <v>0</v>
      </c>
      <c r="L77" s="475">
        <v>0</v>
      </c>
      <c r="M77" s="475">
        <v>0</v>
      </c>
      <c r="N77" s="475">
        <v>0</v>
      </c>
      <c r="O77" s="475">
        <v>0</v>
      </c>
      <c r="P77" s="475">
        <v>1.337</v>
      </c>
      <c r="Q77" s="475">
        <v>1.2875000000000001</v>
      </c>
      <c r="R77" s="475">
        <v>1.8845000000000001</v>
      </c>
      <c r="S77" s="475">
        <v>0.89049999999999996</v>
      </c>
      <c r="T77" s="475">
        <v>0.19400000000000001</v>
      </c>
      <c r="U77" s="475">
        <v>2.5000000000000001E-2</v>
      </c>
      <c r="V77" s="494">
        <v>2.4E-2</v>
      </c>
      <c r="W77" s="160"/>
      <c r="X77" s="160"/>
    </row>
    <row r="78" spans="1:24">
      <c r="A78" s="49" t="s">
        <v>139</v>
      </c>
      <c r="B78" s="475">
        <v>0</v>
      </c>
      <c r="C78" s="475">
        <v>0</v>
      </c>
      <c r="D78" s="475">
        <v>0</v>
      </c>
      <c r="E78" s="475">
        <v>0</v>
      </c>
      <c r="F78" s="475">
        <v>3.5205000000000002</v>
      </c>
      <c r="G78" s="475">
        <v>6.0255000000000001</v>
      </c>
      <c r="H78" s="475">
        <v>3.0510000000000002</v>
      </c>
      <c r="I78" s="475">
        <v>4.8484999999999996</v>
      </c>
      <c r="J78" s="475">
        <v>94.153499999999994</v>
      </c>
      <c r="K78" s="475">
        <v>260.43099999999998</v>
      </c>
      <c r="L78" s="475">
        <v>277.47300000000001</v>
      </c>
      <c r="M78" s="475">
        <v>292.9615</v>
      </c>
      <c r="N78" s="475">
        <v>242.08449999999999</v>
      </c>
      <c r="O78" s="475">
        <v>194.78200000000001</v>
      </c>
      <c r="P78" s="475">
        <v>254.511</v>
      </c>
      <c r="Q78" s="475">
        <v>281.54849999999999</v>
      </c>
      <c r="R78" s="475">
        <v>297.904</v>
      </c>
      <c r="S78" s="475">
        <v>261.51</v>
      </c>
      <c r="T78" s="475">
        <v>185.92500000000001</v>
      </c>
      <c r="U78" s="475">
        <v>309.41300000000001</v>
      </c>
      <c r="V78" s="494">
        <v>311.55149999999998</v>
      </c>
      <c r="W78" s="160"/>
      <c r="X78" s="160"/>
    </row>
    <row r="79" spans="1:24">
      <c r="A79" s="49" t="s">
        <v>24</v>
      </c>
      <c r="B79" s="475">
        <v>0</v>
      </c>
      <c r="C79" s="475">
        <v>0</v>
      </c>
      <c r="D79" s="475">
        <v>0</v>
      </c>
      <c r="E79" s="475">
        <v>0</v>
      </c>
      <c r="F79" s="475">
        <v>0</v>
      </c>
      <c r="G79" s="475">
        <v>0</v>
      </c>
      <c r="H79" s="475">
        <v>0</v>
      </c>
      <c r="I79" s="475">
        <v>0.123</v>
      </c>
      <c r="J79" s="475">
        <v>0.46350000000000002</v>
      </c>
      <c r="K79" s="475">
        <v>1.2E-2</v>
      </c>
      <c r="L79" s="475">
        <v>2.4E-2</v>
      </c>
      <c r="M79" s="475">
        <v>3.5999999999999997E-2</v>
      </c>
      <c r="N79" s="475">
        <v>0.02</v>
      </c>
      <c r="O79" s="475">
        <v>6.0000000000000001E-3</v>
      </c>
      <c r="P79" s="475">
        <v>1.2E-2</v>
      </c>
      <c r="Q79" s="475">
        <v>0.19800000000000001</v>
      </c>
      <c r="R79" s="475">
        <v>0.4975</v>
      </c>
      <c r="S79" s="475">
        <v>0</v>
      </c>
      <c r="T79" s="475">
        <v>0.39250000000000002</v>
      </c>
      <c r="U79" s="475">
        <v>0.41099999999999998</v>
      </c>
      <c r="V79" s="494">
        <v>14.093500000000001</v>
      </c>
      <c r="W79" s="160"/>
      <c r="X79" s="160"/>
    </row>
    <row r="80" spans="1:24">
      <c r="A80" s="49" t="s">
        <v>143</v>
      </c>
      <c r="B80" s="475">
        <v>0</v>
      </c>
      <c r="C80" s="475">
        <v>0</v>
      </c>
      <c r="D80" s="475">
        <v>0</v>
      </c>
      <c r="E80" s="475">
        <v>0</v>
      </c>
      <c r="F80" s="475">
        <v>0</v>
      </c>
      <c r="G80" s="475">
        <v>0</v>
      </c>
      <c r="H80" s="475">
        <v>0</v>
      </c>
      <c r="I80" s="475">
        <v>0</v>
      </c>
      <c r="J80" s="475">
        <v>0</v>
      </c>
      <c r="K80" s="475">
        <v>0</v>
      </c>
      <c r="L80" s="475">
        <v>0</v>
      </c>
      <c r="M80" s="475">
        <v>0</v>
      </c>
      <c r="N80" s="475">
        <v>0</v>
      </c>
      <c r="O80" s="475">
        <v>2.1999999999999999E-2</v>
      </c>
      <c r="P80" s="475">
        <v>0.2525</v>
      </c>
      <c r="Q80" s="475">
        <v>8.3500000000000005E-2</v>
      </c>
      <c r="R80" s="475">
        <v>0.159</v>
      </c>
      <c r="S80" s="475">
        <v>0.246</v>
      </c>
      <c r="T80" s="475">
        <v>0.23400000000000001</v>
      </c>
      <c r="U80" s="475">
        <v>0.16600000000000001</v>
      </c>
      <c r="V80" s="494">
        <v>0.13900000000000001</v>
      </c>
      <c r="W80" s="160"/>
      <c r="X80" s="160"/>
    </row>
    <row r="81" spans="1:34">
      <c r="A81" s="50" t="s">
        <v>42</v>
      </c>
      <c r="B81" s="475">
        <v>954.39850000000001</v>
      </c>
      <c r="C81" s="475">
        <v>863.45950000000005</v>
      </c>
      <c r="D81" s="475">
        <v>858.59500000000003</v>
      </c>
      <c r="E81" s="475">
        <v>850.97349999999994</v>
      </c>
      <c r="F81" s="475">
        <v>885.19849999999997</v>
      </c>
      <c r="G81" s="475">
        <v>1144.1355000000001</v>
      </c>
      <c r="H81" s="475">
        <v>1230.377</v>
      </c>
      <c r="I81" s="475">
        <v>1271.3544999999999</v>
      </c>
      <c r="J81" s="475">
        <v>1241.8879999999999</v>
      </c>
      <c r="K81" s="475">
        <v>1178.1659999999999</v>
      </c>
      <c r="L81" s="475">
        <v>1524.25</v>
      </c>
      <c r="M81" s="475">
        <v>1732.5450000000001</v>
      </c>
      <c r="N81" s="475">
        <v>1525.3865000000001</v>
      </c>
      <c r="O81" s="475">
        <v>1417.4970000000001</v>
      </c>
      <c r="P81" s="475">
        <v>1249.5105000000001</v>
      </c>
      <c r="Q81" s="475">
        <v>1469.7235000000001</v>
      </c>
      <c r="R81" s="475">
        <v>1565.5039999999999</v>
      </c>
      <c r="S81" s="475">
        <v>860.08450000000005</v>
      </c>
      <c r="T81" s="475">
        <v>1172.5245</v>
      </c>
      <c r="U81" s="475">
        <v>1558.7180000000001</v>
      </c>
      <c r="V81" s="494">
        <v>2055.471</v>
      </c>
      <c r="W81" s="160"/>
      <c r="X81" s="160"/>
    </row>
    <row r="82" spans="1:34" s="54" customFormat="1">
      <c r="A82" s="346" t="s">
        <v>46</v>
      </c>
      <c r="B82" s="347">
        <v>1643.7112000000002</v>
      </c>
      <c r="C82" s="347">
        <v>1429.5542999999998</v>
      </c>
      <c r="D82" s="347">
        <v>1499.1622750000001</v>
      </c>
      <c r="E82" s="347">
        <v>1474.9457000000002</v>
      </c>
      <c r="F82" s="347">
        <v>1681.3147000000001</v>
      </c>
      <c r="G82" s="347">
        <v>2010.4711999999997</v>
      </c>
      <c r="H82" s="347">
        <v>2157.3851749999999</v>
      </c>
      <c r="I82" s="347">
        <v>2350.739066666667</v>
      </c>
      <c r="J82" s="347">
        <v>2402.8510166666665</v>
      </c>
      <c r="K82" s="347">
        <v>2618.9014166666666</v>
      </c>
      <c r="L82" s="347">
        <v>3029.9293583333324</v>
      </c>
      <c r="M82" s="347">
        <v>3271.1762666666668</v>
      </c>
      <c r="N82" s="347">
        <v>2969.8228916666662</v>
      </c>
      <c r="O82" s="347">
        <v>2892.3144750000006</v>
      </c>
      <c r="P82" s="347">
        <v>2670.7920416666666</v>
      </c>
      <c r="Q82" s="347">
        <v>2725.5986583333324</v>
      </c>
      <c r="R82" s="347">
        <v>2943.3197249999994</v>
      </c>
      <c r="S82" s="347">
        <v>2711.1792416666667</v>
      </c>
      <c r="T82" s="347">
        <v>3035.8262</v>
      </c>
      <c r="U82" s="347">
        <v>3535.4840000000004</v>
      </c>
      <c r="V82" s="359">
        <v>4171.5029999999997</v>
      </c>
      <c r="W82" s="240"/>
      <c r="X82" s="240"/>
    </row>
    <row r="83" spans="1:34" s="54" customFormat="1">
      <c r="A83" s="344" t="s">
        <v>195</v>
      </c>
      <c r="B83" s="345"/>
      <c r="C83" s="345"/>
      <c r="D83" s="345"/>
      <c r="E83" s="345"/>
      <c r="F83" s="345"/>
      <c r="G83" s="345"/>
      <c r="H83" s="345"/>
      <c r="I83" s="345"/>
      <c r="J83" s="345"/>
      <c r="K83" s="345"/>
      <c r="L83" s="345"/>
      <c r="M83" s="345"/>
      <c r="N83" s="345"/>
      <c r="O83" s="345"/>
      <c r="P83" s="345"/>
      <c r="Q83" s="345"/>
      <c r="R83" s="345"/>
      <c r="S83" s="345"/>
      <c r="T83" s="345"/>
      <c r="U83" s="345"/>
      <c r="V83" s="360"/>
      <c r="W83" s="240"/>
    </row>
    <row r="84" spans="1:34">
      <c r="A84" s="491" t="s">
        <v>54</v>
      </c>
      <c r="B84" s="475">
        <v>0.16900000000000001</v>
      </c>
      <c r="C84" s="475">
        <v>0.16650000000000001</v>
      </c>
      <c r="D84" s="475">
        <v>0.19950000000000001</v>
      </c>
      <c r="E84" s="475">
        <v>0.20899999999999999</v>
      </c>
      <c r="F84" s="475">
        <v>0.152</v>
      </c>
      <c r="G84" s="475">
        <v>0.17549999999999999</v>
      </c>
      <c r="H84" s="475">
        <v>0.41399999999999998</v>
      </c>
      <c r="I84" s="475">
        <v>0.17100000000000001</v>
      </c>
      <c r="J84" s="475">
        <v>6.3500000000000001E-2</v>
      </c>
      <c r="K84" s="475">
        <v>5.9499999999999997E-2</v>
      </c>
      <c r="L84" s="475">
        <v>4.8000000000000001E-2</v>
      </c>
      <c r="M84" s="475">
        <v>0.24399999999999999</v>
      </c>
      <c r="N84" s="475">
        <v>0.17349999999999999</v>
      </c>
      <c r="O84" s="475">
        <v>0.39050000000000001</v>
      </c>
      <c r="P84" s="475">
        <v>0.39750000000000002</v>
      </c>
      <c r="Q84" s="475">
        <v>0.223</v>
      </c>
      <c r="R84" s="475">
        <v>1.1785000000000001</v>
      </c>
      <c r="S84" s="475">
        <v>26.4435</v>
      </c>
      <c r="T84" s="475">
        <v>6.1494999999999997</v>
      </c>
      <c r="U84" s="475">
        <v>5.1805000000000003</v>
      </c>
      <c r="V84" s="494">
        <v>38.017499999999998</v>
      </c>
      <c r="W84" s="160"/>
      <c r="X84" s="160"/>
      <c r="Y84" s="160"/>
      <c r="Z84" s="160"/>
      <c r="AA84" s="160"/>
      <c r="AD84" s="54"/>
      <c r="AE84" s="54"/>
      <c r="AF84" s="54"/>
      <c r="AG84" s="54"/>
      <c r="AH84" s="54"/>
    </row>
    <row r="85" spans="1:34">
      <c r="A85" s="491" t="s">
        <v>50</v>
      </c>
      <c r="B85" s="475">
        <v>597.24599999999998</v>
      </c>
      <c r="C85" s="475">
        <v>682.65800000000002</v>
      </c>
      <c r="D85" s="475">
        <v>704.13750000000005</v>
      </c>
      <c r="E85" s="475">
        <v>409.72</v>
      </c>
      <c r="F85" s="475">
        <v>456.07249999999999</v>
      </c>
      <c r="G85" s="475">
        <v>830.38499999999999</v>
      </c>
      <c r="H85" s="475">
        <v>1397.0730000000001</v>
      </c>
      <c r="I85" s="475">
        <v>1577.8354999999999</v>
      </c>
      <c r="J85" s="475">
        <v>1015.3674999999999</v>
      </c>
      <c r="K85" s="475">
        <v>1208.2565</v>
      </c>
      <c r="L85" s="475">
        <v>1330.4465</v>
      </c>
      <c r="M85" s="475">
        <v>1268.9849999999999</v>
      </c>
      <c r="N85" s="475">
        <v>1043.5474999999999</v>
      </c>
      <c r="O85" s="475">
        <v>1083.663</v>
      </c>
      <c r="P85" s="475">
        <v>364.6925</v>
      </c>
      <c r="Q85" s="475">
        <v>82.602000000000004</v>
      </c>
      <c r="R85" s="475">
        <v>103.8165</v>
      </c>
      <c r="S85" s="475">
        <v>243.04349999999999</v>
      </c>
      <c r="T85" s="475">
        <v>478.27600000000001</v>
      </c>
      <c r="U85" s="475">
        <v>573.82000000000005</v>
      </c>
      <c r="V85" s="494">
        <v>703.17550000000006</v>
      </c>
      <c r="W85" s="160"/>
      <c r="X85" s="160"/>
      <c r="Y85" s="160"/>
      <c r="Z85" s="160"/>
      <c r="AA85" s="160"/>
      <c r="AD85" s="54"/>
      <c r="AE85" s="54"/>
      <c r="AF85" s="54"/>
      <c r="AG85" s="54"/>
      <c r="AH85" s="54"/>
    </row>
    <row r="86" spans="1:34">
      <c r="A86" s="491" t="s">
        <v>53</v>
      </c>
      <c r="B86" s="475">
        <v>0</v>
      </c>
      <c r="C86" s="475">
        <v>9.3684999999999992</v>
      </c>
      <c r="D86" s="475">
        <v>12.9985</v>
      </c>
      <c r="E86" s="475">
        <v>195.08799999999999</v>
      </c>
      <c r="F86" s="475">
        <v>275.73700000000002</v>
      </c>
      <c r="G86" s="475">
        <v>361.7235</v>
      </c>
      <c r="H86" s="475">
        <v>416.5505</v>
      </c>
      <c r="I86" s="475">
        <v>512.58849999999995</v>
      </c>
      <c r="J86" s="475">
        <v>403.58</v>
      </c>
      <c r="K86" s="475">
        <v>481.62150000000003</v>
      </c>
      <c r="L86" s="475">
        <v>561.96</v>
      </c>
      <c r="M86" s="475">
        <v>532.03750000000002</v>
      </c>
      <c r="N86" s="475">
        <v>382.17200000000003</v>
      </c>
      <c r="O86" s="475">
        <v>315.18200000000002</v>
      </c>
      <c r="P86" s="475">
        <v>471.65</v>
      </c>
      <c r="Q86" s="475">
        <v>266.97050000000002</v>
      </c>
      <c r="R86" s="475">
        <v>266.47649999999999</v>
      </c>
      <c r="S86" s="475">
        <v>454.46600000000001</v>
      </c>
      <c r="T86" s="475">
        <v>707.75699999999995</v>
      </c>
      <c r="U86" s="475">
        <v>388.89150000000001</v>
      </c>
      <c r="V86" s="494">
        <v>403.97550000000001</v>
      </c>
      <c r="W86" s="160"/>
      <c r="X86" s="160"/>
      <c r="Y86" s="160"/>
      <c r="Z86" s="160"/>
      <c r="AD86" s="54"/>
      <c r="AE86" s="54"/>
      <c r="AF86" s="54"/>
      <c r="AG86" s="54"/>
      <c r="AH86" s="54"/>
    </row>
    <row r="87" spans="1:34">
      <c r="A87" s="491" t="s">
        <v>52</v>
      </c>
      <c r="B87" s="475">
        <v>1061.5864999999999</v>
      </c>
      <c r="C87" s="475">
        <v>1196.0975000000001</v>
      </c>
      <c r="D87" s="475">
        <v>1070.0485000000001</v>
      </c>
      <c r="E87" s="475">
        <v>1247.2805000000001</v>
      </c>
      <c r="F87" s="475">
        <v>1537.1759999999999</v>
      </c>
      <c r="G87" s="475">
        <v>1506.0925</v>
      </c>
      <c r="H87" s="475">
        <v>1836.2515000000001</v>
      </c>
      <c r="I87" s="475">
        <v>2114.3150000000001</v>
      </c>
      <c r="J87" s="475">
        <v>1214.5419999999999</v>
      </c>
      <c r="K87" s="475">
        <v>1129.9214999999999</v>
      </c>
      <c r="L87" s="475">
        <v>1669.6545000000001</v>
      </c>
      <c r="M87" s="475">
        <v>2479.5349999999999</v>
      </c>
      <c r="N87" s="475">
        <v>1793.5395000000001</v>
      </c>
      <c r="O87" s="475">
        <v>1320.6034999999999</v>
      </c>
      <c r="P87" s="475">
        <v>983.69749999999999</v>
      </c>
      <c r="Q87" s="475">
        <v>774.33900000000006</v>
      </c>
      <c r="R87" s="475">
        <v>780.48350000000005</v>
      </c>
      <c r="S87" s="475">
        <v>831.75649999999996</v>
      </c>
      <c r="T87" s="475">
        <v>767.89949999999999</v>
      </c>
      <c r="U87" s="475">
        <v>553.26649999999995</v>
      </c>
      <c r="V87" s="494">
        <v>170.2465</v>
      </c>
      <c r="W87" s="160"/>
      <c r="X87" s="160"/>
      <c r="Y87" s="160"/>
      <c r="AD87" s="54"/>
      <c r="AE87" s="54"/>
      <c r="AF87" s="54"/>
      <c r="AG87" s="54"/>
      <c r="AH87" s="54"/>
    </row>
    <row r="88" spans="1:34" s="357" customFormat="1">
      <c r="A88" s="351" t="s">
        <v>46</v>
      </c>
      <c r="B88" s="352">
        <v>1659.0014999999999</v>
      </c>
      <c r="C88" s="352">
        <v>1888.2905000000001</v>
      </c>
      <c r="D88" s="352">
        <v>1787.384</v>
      </c>
      <c r="E88" s="352">
        <v>1852.2975000000001</v>
      </c>
      <c r="F88" s="352">
        <v>2269.1374999999998</v>
      </c>
      <c r="G88" s="352">
        <v>2698.3765000000003</v>
      </c>
      <c r="H88" s="352">
        <v>3650.2890000000002</v>
      </c>
      <c r="I88" s="352">
        <v>4204.91</v>
      </c>
      <c r="J88" s="352">
        <v>2633.5529999999999</v>
      </c>
      <c r="K88" s="352">
        <v>2819.8589999999999</v>
      </c>
      <c r="L88" s="352">
        <v>3562.1090000000004</v>
      </c>
      <c r="M88" s="352">
        <v>4280.8014999999996</v>
      </c>
      <c r="N88" s="352">
        <v>3219.4324999999999</v>
      </c>
      <c r="O88" s="352">
        <v>2719.8389999999999</v>
      </c>
      <c r="P88" s="352">
        <v>1820.4375</v>
      </c>
      <c r="Q88" s="352">
        <v>1124.1345000000001</v>
      </c>
      <c r="R88" s="352">
        <v>1151.9549999999999</v>
      </c>
      <c r="S88" s="352">
        <v>1555.7094999999999</v>
      </c>
      <c r="T88" s="352">
        <v>1960.0819999999999</v>
      </c>
      <c r="U88" s="352">
        <v>1521.1585</v>
      </c>
      <c r="V88" s="352">
        <v>1315.4150000000002</v>
      </c>
      <c r="W88" s="362"/>
      <c r="X88" s="362"/>
      <c r="Y88" s="362"/>
    </row>
    <row r="89" spans="1:34" s="355" customFormat="1">
      <c r="A89" s="344" t="s">
        <v>196</v>
      </c>
      <c r="B89" s="345"/>
      <c r="C89" s="345"/>
      <c r="D89" s="345"/>
      <c r="E89" s="345"/>
      <c r="F89" s="345"/>
      <c r="G89" s="345"/>
      <c r="H89" s="345"/>
      <c r="I89" s="345"/>
      <c r="J89" s="345"/>
      <c r="K89" s="345"/>
      <c r="L89" s="345"/>
      <c r="M89" s="345"/>
      <c r="N89" s="345"/>
      <c r="O89" s="345"/>
      <c r="P89" s="345"/>
      <c r="Q89" s="345"/>
      <c r="R89" s="345"/>
      <c r="S89" s="345"/>
      <c r="T89" s="345"/>
      <c r="U89" s="345"/>
      <c r="V89" s="360"/>
      <c r="W89" s="363"/>
      <c r="X89" s="363"/>
      <c r="Y89" s="363"/>
    </row>
    <row r="90" spans="1:34">
      <c r="A90" s="50" t="s">
        <v>25</v>
      </c>
      <c r="B90" s="475">
        <v>41.255000000000003</v>
      </c>
      <c r="C90" s="475">
        <v>42.887500000000003</v>
      </c>
      <c r="D90" s="475">
        <v>16.308</v>
      </c>
      <c r="E90" s="475">
        <v>5.3250000000000002</v>
      </c>
      <c r="F90" s="475">
        <v>1.9195</v>
      </c>
      <c r="G90" s="475">
        <v>2.468</v>
      </c>
      <c r="H90" s="475">
        <v>2.4849999999999999</v>
      </c>
      <c r="I90" s="475">
        <v>2.9885000000000002</v>
      </c>
      <c r="J90" s="475">
        <v>4.3544999999999998</v>
      </c>
      <c r="K90" s="475">
        <v>3.2665000000000002</v>
      </c>
      <c r="L90" s="475">
        <v>2.8105000000000002</v>
      </c>
      <c r="M90" s="475">
        <v>2.9235000000000002</v>
      </c>
      <c r="N90" s="475">
        <v>3.6705000000000001</v>
      </c>
      <c r="O90" s="475">
        <v>7.5845000000000002</v>
      </c>
      <c r="P90" s="475">
        <v>9.2885000000000009</v>
      </c>
      <c r="Q90" s="475">
        <v>9.6795000000000009</v>
      </c>
      <c r="R90" s="475">
        <v>9.0054999999999996</v>
      </c>
      <c r="S90" s="475">
        <v>9.2085000000000008</v>
      </c>
      <c r="T90" s="475">
        <v>7.7309999999999999</v>
      </c>
      <c r="U90" s="475">
        <v>7.5175000000000001</v>
      </c>
      <c r="V90" s="494">
        <v>9.1754999999999995</v>
      </c>
      <c r="W90" s="160"/>
      <c r="X90" s="160"/>
      <c r="AD90" s="54"/>
      <c r="AE90" s="54"/>
      <c r="AF90" s="54"/>
      <c r="AG90" s="54"/>
    </row>
    <row r="91" spans="1:34">
      <c r="A91" s="50" t="s">
        <v>145</v>
      </c>
      <c r="B91" s="475">
        <v>373.73250000000002</v>
      </c>
      <c r="C91" s="475">
        <v>362.53750000000002</v>
      </c>
      <c r="D91" s="475">
        <v>284.13400000000001</v>
      </c>
      <c r="E91" s="475">
        <v>296.36750000000001</v>
      </c>
      <c r="F91" s="475">
        <v>363.14</v>
      </c>
      <c r="G91" s="475">
        <v>225.309</v>
      </c>
      <c r="H91" s="475">
        <v>196.52950000000001</v>
      </c>
      <c r="I91" s="475">
        <v>228.84450000000001</v>
      </c>
      <c r="J91" s="475">
        <v>187.79349999999999</v>
      </c>
      <c r="K91" s="475">
        <v>203.47550000000001</v>
      </c>
      <c r="L91" s="475">
        <v>259.98599999999999</v>
      </c>
      <c r="M91" s="475">
        <v>307.42399999999998</v>
      </c>
      <c r="N91" s="475">
        <v>246.97399999999999</v>
      </c>
      <c r="O91" s="475">
        <v>248.51400000000001</v>
      </c>
      <c r="P91" s="475">
        <v>247.25899999999999</v>
      </c>
      <c r="Q91" s="475">
        <v>172.23699999999999</v>
      </c>
      <c r="R91" s="475">
        <v>162.5445</v>
      </c>
      <c r="S91" s="475">
        <v>256.98250000000002</v>
      </c>
      <c r="T91" s="475">
        <v>311.197</v>
      </c>
      <c r="U91" s="475">
        <v>210.10849999999999</v>
      </c>
      <c r="V91" s="494">
        <v>253.327</v>
      </c>
      <c r="W91" s="160"/>
      <c r="AD91" s="54"/>
      <c r="AE91" s="54"/>
      <c r="AF91" s="54"/>
    </row>
    <row r="92" spans="1:34">
      <c r="A92" s="50" t="s">
        <v>147</v>
      </c>
      <c r="B92" s="475">
        <v>308.04599999999999</v>
      </c>
      <c r="C92" s="475">
        <v>246.14099999999999</v>
      </c>
      <c r="D92" s="475">
        <v>237.51249999999999</v>
      </c>
      <c r="E92" s="475">
        <v>209.28700000000001</v>
      </c>
      <c r="F92" s="475">
        <v>206.81549999999999</v>
      </c>
      <c r="G92" s="475">
        <v>224.80449999999999</v>
      </c>
      <c r="H92" s="475">
        <v>229.708</v>
      </c>
      <c r="I92" s="475">
        <v>231.709</v>
      </c>
      <c r="J92" s="475">
        <v>221.87649999999999</v>
      </c>
      <c r="K92" s="475">
        <v>173.3355</v>
      </c>
      <c r="L92" s="475">
        <v>132.02449999999999</v>
      </c>
      <c r="M92" s="475">
        <v>163.53749999999999</v>
      </c>
      <c r="N92" s="475">
        <v>165.38650000000001</v>
      </c>
      <c r="O92" s="475">
        <v>144.4145</v>
      </c>
      <c r="P92" s="475">
        <v>155.70849999999999</v>
      </c>
      <c r="Q92" s="475">
        <v>259.67500000000001</v>
      </c>
      <c r="R92" s="475">
        <v>402.24299999999999</v>
      </c>
      <c r="S92" s="475">
        <v>739.98450000000003</v>
      </c>
      <c r="T92" s="475">
        <v>1076.2255</v>
      </c>
      <c r="U92" s="475">
        <v>561.54250000000002</v>
      </c>
      <c r="V92" s="494">
        <v>728.23900000000003</v>
      </c>
      <c r="W92" s="160"/>
      <c r="AD92" s="54"/>
      <c r="AE92" s="54"/>
      <c r="AF92" s="54"/>
    </row>
    <row r="93" spans="1:34">
      <c r="A93" s="50" t="s">
        <v>149</v>
      </c>
      <c r="B93" s="475">
        <v>0</v>
      </c>
      <c r="C93" s="475">
        <v>0</v>
      </c>
      <c r="D93" s="475">
        <v>0</v>
      </c>
      <c r="E93" s="475">
        <v>0</v>
      </c>
      <c r="F93" s="475">
        <v>0</v>
      </c>
      <c r="G93" s="475">
        <v>0</v>
      </c>
      <c r="H93" s="475">
        <v>0</v>
      </c>
      <c r="I93" s="475">
        <v>0.13200000000000001</v>
      </c>
      <c r="J93" s="475">
        <v>0.14050000000000001</v>
      </c>
      <c r="K93" s="475">
        <v>1.95E-2</v>
      </c>
      <c r="L93" s="475">
        <v>9.4E-2</v>
      </c>
      <c r="M93" s="475">
        <v>1.149</v>
      </c>
      <c r="N93" s="475">
        <v>2.032</v>
      </c>
      <c r="O93" s="475">
        <v>2.5670000000000002</v>
      </c>
      <c r="P93" s="475">
        <v>6.1555</v>
      </c>
      <c r="Q93" s="475">
        <v>5.0925000000000002</v>
      </c>
      <c r="R93" s="475">
        <v>49.735500000000002</v>
      </c>
      <c r="S93" s="475">
        <v>64.0655</v>
      </c>
      <c r="T93" s="475">
        <v>66.668999999999997</v>
      </c>
      <c r="U93" s="475">
        <v>60.43</v>
      </c>
      <c r="V93" s="494">
        <v>33.758000000000003</v>
      </c>
      <c r="W93" s="160"/>
      <c r="AD93" s="54"/>
      <c r="AE93" s="54"/>
      <c r="AF93" s="54"/>
    </row>
    <row r="94" spans="1:34">
      <c r="A94" s="50" t="s">
        <v>146</v>
      </c>
      <c r="B94" s="475">
        <v>711.82249999999999</v>
      </c>
      <c r="C94" s="475">
        <v>564.01250000000005</v>
      </c>
      <c r="D94" s="475">
        <v>566.47</v>
      </c>
      <c r="E94" s="475">
        <v>538.31849999999997</v>
      </c>
      <c r="F94" s="475">
        <v>591.95100000000002</v>
      </c>
      <c r="G94" s="475">
        <v>668.84550000000002</v>
      </c>
      <c r="H94" s="475">
        <v>696.4</v>
      </c>
      <c r="I94" s="475">
        <v>596.71349999999995</v>
      </c>
      <c r="J94" s="475">
        <v>315.93549999999999</v>
      </c>
      <c r="K94" s="475">
        <v>209.64850000000001</v>
      </c>
      <c r="L94" s="475">
        <v>393.65</v>
      </c>
      <c r="M94" s="475">
        <v>468.79250000000002</v>
      </c>
      <c r="N94" s="475">
        <v>287.79450000000003</v>
      </c>
      <c r="O94" s="475">
        <v>219.14949999999999</v>
      </c>
      <c r="P94" s="475">
        <v>348.77199999999999</v>
      </c>
      <c r="Q94" s="475">
        <v>438.55099999999999</v>
      </c>
      <c r="R94" s="475">
        <v>409.32400000000001</v>
      </c>
      <c r="S94" s="475">
        <v>337.58449999999999</v>
      </c>
      <c r="T94" s="475">
        <v>368.30399999999997</v>
      </c>
      <c r="U94" s="475">
        <v>327.07150000000001</v>
      </c>
      <c r="V94" s="494">
        <v>300.86250000000001</v>
      </c>
      <c r="W94" s="160"/>
      <c r="AD94" s="54"/>
      <c r="AE94" s="54"/>
      <c r="AF94" s="54"/>
    </row>
    <row r="95" spans="1:34">
      <c r="A95" s="50" t="s">
        <v>99</v>
      </c>
      <c r="B95" s="475">
        <v>1890.479</v>
      </c>
      <c r="C95" s="475">
        <v>1932.8815</v>
      </c>
      <c r="D95" s="475">
        <v>2132.1615000000002</v>
      </c>
      <c r="E95" s="475">
        <v>2311.4755</v>
      </c>
      <c r="F95" s="475">
        <v>2915.5839999999998</v>
      </c>
      <c r="G95" s="475">
        <v>2931.6725000000001</v>
      </c>
      <c r="H95" s="475">
        <v>2596.748</v>
      </c>
      <c r="I95" s="475">
        <v>2689.9985000000001</v>
      </c>
      <c r="J95" s="475">
        <v>3429.444</v>
      </c>
      <c r="K95" s="475">
        <v>4848.0825000000004</v>
      </c>
      <c r="L95" s="475">
        <v>6447.8440000000001</v>
      </c>
      <c r="M95" s="475">
        <v>3691.8575000000001</v>
      </c>
      <c r="N95" s="475">
        <v>2691.587</v>
      </c>
      <c r="O95" s="475">
        <v>2776.3935000000001</v>
      </c>
      <c r="P95" s="475">
        <v>2863.6</v>
      </c>
      <c r="Q95" s="475">
        <v>2383.4555</v>
      </c>
      <c r="R95" s="475">
        <v>2277.1475</v>
      </c>
      <c r="S95" s="475">
        <v>2430.1309999999999</v>
      </c>
      <c r="T95" s="475">
        <v>2635.4715000000001</v>
      </c>
      <c r="U95" s="475">
        <v>2286.9295000000002</v>
      </c>
      <c r="V95" s="494">
        <v>2267.9074999999998</v>
      </c>
      <c r="W95" s="160"/>
      <c r="AD95" s="54"/>
      <c r="AE95" s="54"/>
      <c r="AF95" s="54"/>
    </row>
    <row r="96" spans="1:34">
      <c r="A96" s="49" t="s">
        <v>218</v>
      </c>
      <c r="B96" s="475">
        <v>6.6779999999999999</v>
      </c>
      <c r="C96" s="475">
        <v>75.813000000000002</v>
      </c>
      <c r="D96" s="475">
        <v>66.863</v>
      </c>
      <c r="E96" s="475">
        <v>81.61</v>
      </c>
      <c r="F96" s="475">
        <v>97.78</v>
      </c>
      <c r="G96" s="475">
        <v>104.2595</v>
      </c>
      <c r="H96" s="475">
        <v>106.9175</v>
      </c>
      <c r="I96" s="475">
        <v>100.5945</v>
      </c>
      <c r="J96" s="475">
        <v>131.83699999999999</v>
      </c>
      <c r="K96" s="475">
        <v>137.393</v>
      </c>
      <c r="L96" s="475">
        <v>145.88800000000001</v>
      </c>
      <c r="M96" s="475">
        <v>153.1465</v>
      </c>
      <c r="N96" s="475">
        <v>150.636</v>
      </c>
      <c r="O96" s="475">
        <v>119.114</v>
      </c>
      <c r="P96" s="475">
        <v>169.114</v>
      </c>
      <c r="Q96" s="475">
        <v>66.536000000000001</v>
      </c>
      <c r="R96" s="475">
        <v>21.223500000000001</v>
      </c>
      <c r="S96" s="475">
        <v>0</v>
      </c>
      <c r="T96" s="475">
        <v>0</v>
      </c>
      <c r="U96" s="475">
        <v>0</v>
      </c>
      <c r="V96" s="494">
        <v>0</v>
      </c>
      <c r="W96" s="160"/>
      <c r="AD96" s="54"/>
      <c r="AE96" s="54"/>
      <c r="AF96" s="54"/>
    </row>
    <row r="97" spans="1:32">
      <c r="A97" s="50" t="s">
        <v>148</v>
      </c>
      <c r="B97" s="475">
        <v>0</v>
      </c>
      <c r="C97" s="475">
        <v>0</v>
      </c>
      <c r="D97" s="475">
        <v>0</v>
      </c>
      <c r="E97" s="475">
        <v>0</v>
      </c>
      <c r="F97" s="475">
        <v>0</v>
      </c>
      <c r="G97" s="475">
        <v>0</v>
      </c>
      <c r="H97" s="475">
        <v>0</v>
      </c>
      <c r="I97" s="475">
        <v>0</v>
      </c>
      <c r="J97" s="475">
        <v>0</v>
      </c>
      <c r="K97" s="475">
        <v>0</v>
      </c>
      <c r="L97" s="475">
        <v>0</v>
      </c>
      <c r="M97" s="475">
        <v>1.9710000000000001</v>
      </c>
      <c r="N97" s="475">
        <v>2.6995</v>
      </c>
      <c r="O97" s="475">
        <v>3.5630000000000002</v>
      </c>
      <c r="P97" s="475">
        <v>3.3809999999999998</v>
      </c>
      <c r="Q97" s="475">
        <v>3.5525000000000002</v>
      </c>
      <c r="R97" s="475">
        <v>4.0110000000000001</v>
      </c>
      <c r="S97" s="475">
        <v>3.8969999999999998</v>
      </c>
      <c r="T97" s="475">
        <v>3.2494999999999998</v>
      </c>
      <c r="U97" s="475">
        <v>3.3464999999999998</v>
      </c>
      <c r="V97" s="494">
        <v>3.8079999999999998</v>
      </c>
      <c r="W97" s="160"/>
      <c r="AD97" s="54"/>
      <c r="AE97" s="54"/>
      <c r="AF97" s="54"/>
    </row>
    <row r="98" spans="1:32">
      <c r="A98" s="50" t="s">
        <v>26</v>
      </c>
      <c r="B98" s="475">
        <v>376.99700000000001</v>
      </c>
      <c r="C98" s="475">
        <v>385.42649999999998</v>
      </c>
      <c r="D98" s="475">
        <v>420.065</v>
      </c>
      <c r="E98" s="475">
        <v>448.5145</v>
      </c>
      <c r="F98" s="475">
        <v>454.63400000000001</v>
      </c>
      <c r="G98" s="475">
        <v>466.59699999999998</v>
      </c>
      <c r="H98" s="475">
        <v>490.91300000000001</v>
      </c>
      <c r="I98" s="475">
        <v>476.10300000000001</v>
      </c>
      <c r="J98" s="475">
        <v>543.005</v>
      </c>
      <c r="K98" s="475">
        <v>681.75599999999997</v>
      </c>
      <c r="L98" s="475">
        <v>929.649</v>
      </c>
      <c r="M98" s="475">
        <v>722.09900000000005</v>
      </c>
      <c r="N98" s="475">
        <v>607.64850000000001</v>
      </c>
      <c r="O98" s="475">
        <v>646.65750000000003</v>
      </c>
      <c r="P98" s="475">
        <v>684.55899999999997</v>
      </c>
      <c r="Q98" s="475">
        <v>637.49699999999996</v>
      </c>
      <c r="R98" s="475">
        <v>646.22500000000002</v>
      </c>
      <c r="S98" s="475">
        <v>677.72249999999997</v>
      </c>
      <c r="T98" s="475">
        <v>686.45399999999995</v>
      </c>
      <c r="U98" s="475">
        <v>662.99950000000001</v>
      </c>
      <c r="V98" s="494">
        <v>688.25199999999995</v>
      </c>
      <c r="W98" s="160"/>
      <c r="AD98" s="54"/>
      <c r="AE98" s="54"/>
      <c r="AF98" s="54"/>
    </row>
    <row r="99" spans="1:32" s="54" customFormat="1">
      <c r="A99" s="346" t="s">
        <v>46</v>
      </c>
      <c r="B99" s="347">
        <v>3709.009308333334</v>
      </c>
      <c r="C99" s="347">
        <v>3609.6988000000006</v>
      </c>
      <c r="D99" s="347">
        <v>3723.5132416666665</v>
      </c>
      <c r="E99" s="347">
        <v>3890.8971666666662</v>
      </c>
      <c r="F99" s="347">
        <v>4631.82305</v>
      </c>
      <c r="G99" s="347">
        <v>4623.9551083333336</v>
      </c>
      <c r="H99" s="347">
        <v>4319.7001666666656</v>
      </c>
      <c r="I99" s="347">
        <v>4327.0826583333337</v>
      </c>
      <c r="J99" s="347">
        <v>4834.3855750000002</v>
      </c>
      <c r="K99" s="347">
        <v>6256.9758750000001</v>
      </c>
      <c r="L99" s="347">
        <v>8311.944391666666</v>
      </c>
      <c r="M99" s="347">
        <v>5512.8994166666662</v>
      </c>
      <c r="N99" s="347">
        <v>4158.4277333333339</v>
      </c>
      <c r="O99" s="347">
        <v>4167.9567833333331</v>
      </c>
      <c r="P99" s="347">
        <v>4487.8366999999998</v>
      </c>
      <c r="Q99" s="347">
        <v>3976.2752750000009</v>
      </c>
      <c r="R99" s="347">
        <v>3981.4588000000003</v>
      </c>
      <c r="S99" s="347">
        <v>4519.5751916666659</v>
      </c>
      <c r="T99" s="347">
        <v>5155.3005333333331</v>
      </c>
      <c r="U99" s="347">
        <v>4119.9455000000007</v>
      </c>
      <c r="V99" s="359">
        <v>4285.3294999999998</v>
      </c>
      <c r="W99" s="240"/>
    </row>
    <row r="100" spans="1:32" s="54" customFormat="1">
      <c r="A100" s="344" t="s">
        <v>65</v>
      </c>
      <c r="B100" s="345"/>
      <c r="C100" s="345"/>
      <c r="D100" s="345"/>
      <c r="E100" s="345"/>
      <c r="F100" s="345"/>
      <c r="G100" s="345"/>
      <c r="H100" s="345"/>
      <c r="I100" s="345"/>
      <c r="J100" s="345"/>
      <c r="K100" s="345"/>
      <c r="L100" s="345"/>
      <c r="M100" s="345"/>
      <c r="N100" s="345"/>
      <c r="O100" s="345"/>
      <c r="P100" s="345"/>
      <c r="Q100" s="345"/>
      <c r="R100" s="345"/>
      <c r="S100" s="345"/>
      <c r="T100" s="345"/>
      <c r="U100" s="345"/>
      <c r="V100" s="360"/>
    </row>
    <row r="101" spans="1:32" s="69" customFormat="1">
      <c r="A101" s="491" t="s">
        <v>58</v>
      </c>
      <c r="B101" s="475">
        <v>188.3</v>
      </c>
      <c r="C101" s="475">
        <v>150.9</v>
      </c>
      <c r="D101" s="475">
        <v>141.6</v>
      </c>
      <c r="E101" s="475">
        <v>133.69999999999999</v>
      </c>
      <c r="F101" s="475">
        <v>142</v>
      </c>
      <c r="G101" s="475">
        <v>137</v>
      </c>
      <c r="H101" s="475">
        <v>158</v>
      </c>
      <c r="I101" s="475">
        <v>145.19999999999999</v>
      </c>
      <c r="J101" s="475">
        <v>163.69999999999999</v>
      </c>
      <c r="K101" s="475">
        <v>180.8</v>
      </c>
      <c r="L101" s="475">
        <v>208.3</v>
      </c>
      <c r="M101" s="475">
        <v>171.5</v>
      </c>
      <c r="N101" s="475">
        <v>184.6</v>
      </c>
      <c r="O101" s="475">
        <v>179.8</v>
      </c>
      <c r="P101" s="475">
        <v>133</v>
      </c>
      <c r="Q101" s="475">
        <v>88.2</v>
      </c>
      <c r="R101" s="475">
        <v>82.5</v>
      </c>
      <c r="S101" s="475">
        <v>130</v>
      </c>
      <c r="T101" s="475">
        <v>135.69999999999999</v>
      </c>
      <c r="U101" s="475">
        <v>114.27200000000001</v>
      </c>
      <c r="V101" s="494">
        <v>111.584</v>
      </c>
      <c r="W101" s="348"/>
      <c r="X101" s="348"/>
      <c r="Y101" s="348"/>
      <c r="Z101" s="348"/>
      <c r="AA101" s="348"/>
      <c r="AB101" s="348"/>
      <c r="AC101" s="348"/>
      <c r="AD101" s="348"/>
    </row>
    <row r="102" spans="1:32" s="69" customFormat="1">
      <c r="A102" s="491" t="s">
        <v>162</v>
      </c>
      <c r="B102" s="475">
        <v>0.1</v>
      </c>
      <c r="C102" s="475">
        <v>1</v>
      </c>
      <c r="D102" s="475">
        <v>1.1000000000000001</v>
      </c>
      <c r="E102" s="475">
        <v>0.8</v>
      </c>
      <c r="F102" s="475">
        <v>1.1000000000000001</v>
      </c>
      <c r="G102" s="475">
        <v>1.6</v>
      </c>
      <c r="H102" s="475">
        <v>1.7</v>
      </c>
      <c r="I102" s="475">
        <v>1.1000000000000001</v>
      </c>
      <c r="J102" s="475">
        <v>0.4</v>
      </c>
      <c r="K102" s="475">
        <v>1.4</v>
      </c>
      <c r="L102" s="475">
        <v>0.6</v>
      </c>
      <c r="M102" s="475">
        <v>1.1000000000000001</v>
      </c>
      <c r="N102" s="475">
        <v>3.2</v>
      </c>
      <c r="O102" s="475">
        <v>7.7</v>
      </c>
      <c r="P102" s="475">
        <v>7</v>
      </c>
      <c r="Q102" s="475">
        <v>3.2</v>
      </c>
      <c r="R102" s="475">
        <v>4</v>
      </c>
      <c r="S102" s="475">
        <v>1.9</v>
      </c>
      <c r="T102" s="475">
        <v>2.2000000000000002</v>
      </c>
      <c r="U102" s="475">
        <v>2.2669999999999999</v>
      </c>
      <c r="V102" s="494">
        <v>2.843</v>
      </c>
      <c r="W102" s="348"/>
      <c r="X102" s="348"/>
      <c r="Y102" s="348"/>
      <c r="Z102" s="348"/>
      <c r="AA102" s="348"/>
      <c r="AB102" s="348"/>
      <c r="AC102" s="348"/>
      <c r="AD102" s="348"/>
    </row>
    <row r="103" spans="1:32" s="69" customFormat="1">
      <c r="A103" s="491" t="s">
        <v>161</v>
      </c>
      <c r="B103" s="475">
        <v>82.6</v>
      </c>
      <c r="C103" s="475">
        <v>67.900000000000006</v>
      </c>
      <c r="D103" s="475">
        <v>84.3</v>
      </c>
      <c r="E103" s="475">
        <v>84.6</v>
      </c>
      <c r="F103" s="475">
        <v>78.099999999999994</v>
      </c>
      <c r="G103" s="475">
        <v>90.7</v>
      </c>
      <c r="H103" s="475">
        <v>82.9</v>
      </c>
      <c r="I103" s="475">
        <v>97.6</v>
      </c>
      <c r="J103" s="475">
        <v>148.19999999999999</v>
      </c>
      <c r="K103" s="475">
        <v>176.2</v>
      </c>
      <c r="L103" s="475">
        <v>104.5</v>
      </c>
      <c r="M103" s="475">
        <v>168</v>
      </c>
      <c r="N103" s="475">
        <v>112.3</v>
      </c>
      <c r="O103" s="475">
        <v>79.8</v>
      </c>
      <c r="P103" s="475">
        <v>86.5</v>
      </c>
      <c r="Q103" s="475">
        <v>70</v>
      </c>
      <c r="R103" s="475">
        <v>68.400000000000006</v>
      </c>
      <c r="S103" s="475">
        <v>63.3</v>
      </c>
      <c r="T103" s="475">
        <v>65.7</v>
      </c>
      <c r="U103" s="475">
        <v>69.332499999999996</v>
      </c>
      <c r="V103" s="494">
        <v>167.88300000000001</v>
      </c>
      <c r="W103" s="348"/>
      <c r="X103" s="348"/>
      <c r="Y103" s="348"/>
      <c r="Z103" s="348"/>
      <c r="AA103" s="348"/>
      <c r="AB103" s="348"/>
      <c r="AC103" s="348"/>
      <c r="AD103" s="348"/>
    </row>
    <row r="104" spans="1:32" s="69" customFormat="1">
      <c r="A104" s="491" t="s">
        <v>163</v>
      </c>
      <c r="B104" s="475">
        <v>1</v>
      </c>
      <c r="C104" s="475">
        <v>0</v>
      </c>
      <c r="D104" s="475">
        <v>0</v>
      </c>
      <c r="E104" s="475">
        <v>0</v>
      </c>
      <c r="F104" s="475">
        <v>0</v>
      </c>
      <c r="G104" s="475">
        <v>0</v>
      </c>
      <c r="H104" s="475">
        <v>0</v>
      </c>
      <c r="I104" s="475">
        <v>0</v>
      </c>
      <c r="J104" s="475">
        <v>0</v>
      </c>
      <c r="K104" s="475">
        <v>0</v>
      </c>
      <c r="L104" s="475">
        <v>0</v>
      </c>
      <c r="M104" s="475">
        <v>0</v>
      </c>
      <c r="N104" s="475">
        <v>0</v>
      </c>
      <c r="O104" s="475">
        <v>0</v>
      </c>
      <c r="P104" s="475">
        <v>0</v>
      </c>
      <c r="Q104" s="475">
        <v>0</v>
      </c>
      <c r="R104" s="475">
        <v>0</v>
      </c>
      <c r="S104" s="475">
        <v>12.2</v>
      </c>
      <c r="T104" s="475">
        <v>0</v>
      </c>
      <c r="U104" s="475">
        <v>0</v>
      </c>
      <c r="V104" s="494">
        <v>0.50600000000000001</v>
      </c>
      <c r="W104" s="348"/>
      <c r="X104" s="348"/>
      <c r="Y104" s="348"/>
      <c r="Z104" s="348"/>
      <c r="AA104" s="348"/>
      <c r="AB104" s="348"/>
      <c r="AC104" s="348"/>
      <c r="AD104" s="348"/>
    </row>
    <row r="105" spans="1:32" s="54" customFormat="1">
      <c r="A105" s="346" t="s">
        <v>46</v>
      </c>
      <c r="B105" s="347">
        <v>272.05949999999996</v>
      </c>
      <c r="C105" s="347">
        <v>219.8015</v>
      </c>
      <c r="D105" s="347">
        <v>226.91550000000001</v>
      </c>
      <c r="E105" s="347">
        <v>219.15449999999998</v>
      </c>
      <c r="F105" s="347">
        <v>221.20100000000002</v>
      </c>
      <c r="G105" s="347">
        <v>229.29000000000002</v>
      </c>
      <c r="H105" s="347">
        <v>242.62349999999998</v>
      </c>
      <c r="I105" s="347">
        <v>243.85550000000001</v>
      </c>
      <c r="J105" s="347">
        <v>312.2525</v>
      </c>
      <c r="K105" s="347">
        <v>358.41650000000004</v>
      </c>
      <c r="L105" s="347">
        <v>313.4164833333333</v>
      </c>
      <c r="M105" s="347">
        <v>340.54700000000003</v>
      </c>
      <c r="N105" s="347">
        <v>300.10849999999999</v>
      </c>
      <c r="O105" s="347">
        <v>267.322</v>
      </c>
      <c r="P105" s="347">
        <v>226.416</v>
      </c>
      <c r="Q105" s="347">
        <v>161.46950000000001</v>
      </c>
      <c r="R105" s="347">
        <v>154.90299999999996</v>
      </c>
      <c r="S105" s="347">
        <v>207.33800000000002</v>
      </c>
      <c r="T105" s="347">
        <v>203.602</v>
      </c>
      <c r="U105" s="347">
        <v>185.8715</v>
      </c>
      <c r="V105" s="359">
        <v>282.81599999999997</v>
      </c>
    </row>
    <row r="106" spans="1:32" s="54" customFormat="1">
      <c r="A106" s="344" t="s">
        <v>66</v>
      </c>
      <c r="B106" s="345"/>
      <c r="C106" s="345"/>
      <c r="D106" s="345"/>
      <c r="E106" s="345"/>
      <c r="F106" s="345"/>
      <c r="G106" s="345"/>
      <c r="H106" s="345"/>
      <c r="I106" s="345"/>
      <c r="J106" s="345"/>
      <c r="K106" s="345"/>
      <c r="L106" s="345"/>
      <c r="M106" s="345"/>
      <c r="N106" s="345"/>
      <c r="O106" s="345"/>
      <c r="P106" s="345"/>
      <c r="Q106" s="345"/>
      <c r="R106" s="345"/>
      <c r="S106" s="345"/>
      <c r="T106" s="345"/>
      <c r="U106" s="345"/>
      <c r="V106" s="360"/>
    </row>
    <row r="107" spans="1:32">
      <c r="A107" s="493" t="s">
        <v>27</v>
      </c>
      <c r="B107" s="475">
        <v>21.602499999999999</v>
      </c>
      <c r="C107" s="475">
        <v>28.607500000000002</v>
      </c>
      <c r="D107" s="475">
        <v>28.683499999999999</v>
      </c>
      <c r="E107" s="475">
        <v>33.637500000000003</v>
      </c>
      <c r="F107" s="475">
        <v>35.898499999999999</v>
      </c>
      <c r="G107" s="475">
        <v>28.827999999999999</v>
      </c>
      <c r="H107" s="475">
        <v>21.116499999999998</v>
      </c>
      <c r="I107" s="475">
        <v>28.654</v>
      </c>
      <c r="J107" s="475">
        <v>28.036000000000001</v>
      </c>
      <c r="K107" s="475">
        <v>35.762</v>
      </c>
      <c r="L107" s="475">
        <v>58.210500000000003</v>
      </c>
      <c r="M107" s="475">
        <v>92.458500000000001</v>
      </c>
      <c r="N107" s="475">
        <v>83.063999999999993</v>
      </c>
      <c r="O107" s="475">
        <v>70.052999999999997</v>
      </c>
      <c r="P107" s="475">
        <v>45.2545</v>
      </c>
      <c r="Q107" s="475">
        <v>42.62</v>
      </c>
      <c r="R107" s="475">
        <v>61.072499999999998</v>
      </c>
      <c r="S107" s="475">
        <v>79.5505</v>
      </c>
      <c r="T107" s="475">
        <v>79.971999999999994</v>
      </c>
      <c r="U107" s="475">
        <v>75.975499999999997</v>
      </c>
      <c r="V107" s="494">
        <v>90.569500000000005</v>
      </c>
      <c r="W107" s="160"/>
      <c r="X107" s="61"/>
      <c r="Y107" s="61"/>
      <c r="AD107" s="54"/>
      <c r="AE107" s="54"/>
      <c r="AF107" s="54"/>
    </row>
    <row r="108" spans="1:32">
      <c r="A108" s="493" t="s">
        <v>28</v>
      </c>
      <c r="B108" s="475">
        <v>70.713499999999996</v>
      </c>
      <c r="C108" s="475">
        <v>81.554000000000002</v>
      </c>
      <c r="D108" s="475">
        <v>105.42100000000001</v>
      </c>
      <c r="E108" s="475">
        <v>111.881</v>
      </c>
      <c r="F108" s="475">
        <v>114.8725</v>
      </c>
      <c r="G108" s="475">
        <v>106.19799999999999</v>
      </c>
      <c r="H108" s="475">
        <v>111.04649999999999</v>
      </c>
      <c r="I108" s="475">
        <v>104.3605</v>
      </c>
      <c r="J108" s="475">
        <v>102.89100000000001</v>
      </c>
      <c r="K108" s="475">
        <v>85.668499999999995</v>
      </c>
      <c r="L108" s="475">
        <v>84.721000000000004</v>
      </c>
      <c r="M108" s="475">
        <v>86.3035</v>
      </c>
      <c r="N108" s="475">
        <v>117.26</v>
      </c>
      <c r="O108" s="475">
        <v>95.846999999999994</v>
      </c>
      <c r="P108" s="475">
        <v>87.146500000000003</v>
      </c>
      <c r="Q108" s="475">
        <v>101.297</v>
      </c>
      <c r="R108" s="475">
        <v>105.38549999999999</v>
      </c>
      <c r="S108" s="475">
        <v>91.123500000000007</v>
      </c>
      <c r="T108" s="475">
        <v>92.467500000000001</v>
      </c>
      <c r="U108" s="475">
        <v>94.620500000000007</v>
      </c>
      <c r="V108" s="494">
        <v>91.075000000000003</v>
      </c>
      <c r="W108" s="160"/>
      <c r="X108" s="61"/>
      <c r="Y108" s="61"/>
      <c r="AD108" s="54"/>
      <c r="AE108" s="54"/>
      <c r="AF108" s="54"/>
    </row>
    <row r="109" spans="1:32">
      <c r="A109" s="493" t="s">
        <v>29</v>
      </c>
      <c r="B109" s="475">
        <v>13.9145</v>
      </c>
      <c r="C109" s="475">
        <v>16.004000000000001</v>
      </c>
      <c r="D109" s="475">
        <v>14.913500000000001</v>
      </c>
      <c r="E109" s="475">
        <v>14.206</v>
      </c>
      <c r="F109" s="475">
        <v>14.454499999999999</v>
      </c>
      <c r="G109" s="475">
        <v>15.194000000000001</v>
      </c>
      <c r="H109" s="475">
        <v>15.7875</v>
      </c>
      <c r="I109" s="475">
        <v>16.156500000000001</v>
      </c>
      <c r="J109" s="475">
        <v>13.3635</v>
      </c>
      <c r="K109" s="475">
        <v>14.6835</v>
      </c>
      <c r="L109" s="475">
        <v>15.9825</v>
      </c>
      <c r="M109" s="475">
        <v>14.99</v>
      </c>
      <c r="N109" s="475">
        <v>12.4445</v>
      </c>
      <c r="O109" s="475">
        <v>11.071</v>
      </c>
      <c r="P109" s="475">
        <v>10.641999999999999</v>
      </c>
      <c r="Q109" s="475">
        <v>9.4785000000000004</v>
      </c>
      <c r="R109" s="475">
        <v>8.9440000000000008</v>
      </c>
      <c r="S109" s="475">
        <v>8.6374999999999993</v>
      </c>
      <c r="T109" s="475">
        <v>4.1215000000000002</v>
      </c>
      <c r="U109" s="475">
        <v>0</v>
      </c>
      <c r="V109" s="494">
        <v>0</v>
      </c>
      <c r="W109" s="160"/>
      <c r="X109" s="61"/>
      <c r="Y109" s="61"/>
      <c r="AD109" s="54"/>
      <c r="AE109" s="54"/>
      <c r="AF109" s="54"/>
    </row>
    <row r="110" spans="1:32">
      <c r="A110" s="493" t="s">
        <v>160</v>
      </c>
      <c r="B110" s="475">
        <v>69.581500000000005</v>
      </c>
      <c r="C110" s="475">
        <v>76.754999999999995</v>
      </c>
      <c r="D110" s="475">
        <v>68.613500000000002</v>
      </c>
      <c r="E110" s="475">
        <v>83.734999999999999</v>
      </c>
      <c r="F110" s="475">
        <v>69.316000000000003</v>
      </c>
      <c r="G110" s="475">
        <v>63.939500000000002</v>
      </c>
      <c r="H110" s="475">
        <v>60.847999999999999</v>
      </c>
      <c r="I110" s="475">
        <v>50.955500000000001</v>
      </c>
      <c r="J110" s="475">
        <v>40.1355</v>
      </c>
      <c r="K110" s="475">
        <v>35.945</v>
      </c>
      <c r="L110" s="475">
        <v>31.240500000000001</v>
      </c>
      <c r="M110" s="475">
        <v>38.4495</v>
      </c>
      <c r="N110" s="475">
        <v>27.634499999999999</v>
      </c>
      <c r="O110" s="475">
        <v>21.684999999999999</v>
      </c>
      <c r="P110" s="475">
        <v>18.97</v>
      </c>
      <c r="Q110" s="475">
        <v>23.03</v>
      </c>
      <c r="R110" s="475">
        <v>24.4695</v>
      </c>
      <c r="S110" s="475">
        <v>24.101500000000001</v>
      </c>
      <c r="T110" s="475">
        <v>26.202999999999999</v>
      </c>
      <c r="U110" s="475">
        <v>23.121500000000001</v>
      </c>
      <c r="V110" s="494">
        <v>18.215</v>
      </c>
      <c r="W110" s="160"/>
      <c r="X110" s="61"/>
      <c r="Y110" s="61"/>
      <c r="AD110" s="54"/>
      <c r="AE110" s="54"/>
      <c r="AF110" s="54"/>
    </row>
    <row r="111" spans="1:32">
      <c r="A111" s="492" t="s">
        <v>30</v>
      </c>
      <c r="B111" s="475">
        <v>2.2759999999999998</v>
      </c>
      <c r="C111" s="475">
        <v>4.4204999999999997</v>
      </c>
      <c r="D111" s="475">
        <v>4.0244999999999997</v>
      </c>
      <c r="E111" s="475">
        <v>2.7530000000000001</v>
      </c>
      <c r="F111" s="475">
        <v>3.3</v>
      </c>
      <c r="G111" s="475">
        <v>3.77</v>
      </c>
      <c r="H111" s="475">
        <v>3.0724999999999998</v>
      </c>
      <c r="I111" s="475">
        <v>2.6924999999999999</v>
      </c>
      <c r="J111" s="475">
        <v>2.8639999999999999</v>
      </c>
      <c r="K111" s="475">
        <v>2.9565000000000001</v>
      </c>
      <c r="L111" s="475">
        <v>2.9304999999999999</v>
      </c>
      <c r="M111" s="475">
        <v>2.6619999999999999</v>
      </c>
      <c r="N111" s="475">
        <v>2.7890000000000001</v>
      </c>
      <c r="O111" s="475">
        <v>2.7585000000000002</v>
      </c>
      <c r="P111" s="475">
        <v>2.7134999999999998</v>
      </c>
      <c r="Q111" s="475">
        <v>2.7930000000000001</v>
      </c>
      <c r="R111" s="475">
        <v>2.7759999999999998</v>
      </c>
      <c r="S111" s="475">
        <v>2.9129999999999998</v>
      </c>
      <c r="T111" s="475">
        <v>2.5554999999999999</v>
      </c>
      <c r="U111" s="475">
        <v>2.5630000000000002</v>
      </c>
      <c r="V111" s="494">
        <v>2.6335000000000002</v>
      </c>
      <c r="W111" s="160"/>
      <c r="X111" s="61"/>
      <c r="Y111" s="61"/>
      <c r="AD111" s="54"/>
      <c r="AE111" s="54"/>
      <c r="AF111" s="54"/>
    </row>
    <row r="112" spans="1:32">
      <c r="A112" s="492" t="s">
        <v>31</v>
      </c>
      <c r="B112" s="475">
        <v>57.104500000000002</v>
      </c>
      <c r="C112" s="475">
        <v>56.125</v>
      </c>
      <c r="D112" s="475">
        <v>62.356000000000002</v>
      </c>
      <c r="E112" s="475">
        <v>68.373500000000007</v>
      </c>
      <c r="F112" s="475">
        <v>74.899000000000001</v>
      </c>
      <c r="G112" s="475">
        <v>75.207499999999996</v>
      </c>
      <c r="H112" s="475">
        <v>75.301500000000004</v>
      </c>
      <c r="I112" s="475">
        <v>85.984499999999997</v>
      </c>
      <c r="J112" s="475">
        <v>77.919499999999999</v>
      </c>
      <c r="K112" s="475">
        <v>97.798000000000002</v>
      </c>
      <c r="L112" s="475">
        <v>84.616500000000002</v>
      </c>
      <c r="M112" s="475">
        <v>96.680499999999995</v>
      </c>
      <c r="N112" s="475">
        <v>97.563999999999993</v>
      </c>
      <c r="O112" s="475">
        <v>109.35599999999999</v>
      </c>
      <c r="P112" s="475">
        <v>120.83499999999999</v>
      </c>
      <c r="Q112" s="475">
        <v>208.63849999999999</v>
      </c>
      <c r="R112" s="475">
        <v>221.44649999999999</v>
      </c>
      <c r="S112" s="475">
        <v>179.51750000000001</v>
      </c>
      <c r="T112" s="475">
        <v>146.9265</v>
      </c>
      <c r="U112" s="475">
        <v>129.86699999999999</v>
      </c>
      <c r="V112" s="494">
        <v>117.34050000000001</v>
      </c>
      <c r="W112" s="160"/>
      <c r="X112" s="61"/>
      <c r="Y112" s="61"/>
      <c r="AD112" s="54"/>
      <c r="AE112" s="54"/>
      <c r="AF112" s="54"/>
    </row>
    <row r="113" spans="1:32">
      <c r="A113" s="492" t="s">
        <v>158</v>
      </c>
      <c r="B113" s="475">
        <v>1473.616</v>
      </c>
      <c r="C113" s="475">
        <v>1677.9580000000001</v>
      </c>
      <c r="D113" s="475">
        <v>1750.9659999999999</v>
      </c>
      <c r="E113" s="475">
        <v>2438.5915</v>
      </c>
      <c r="F113" s="475">
        <v>1997.4079999999999</v>
      </c>
      <c r="G113" s="475">
        <v>1956.9625000000001</v>
      </c>
      <c r="H113" s="475">
        <v>1962.6320000000001</v>
      </c>
      <c r="I113" s="475">
        <v>2215.6574999999998</v>
      </c>
      <c r="J113" s="475">
        <v>1620.3610000000001</v>
      </c>
      <c r="K113" s="475">
        <v>1587.2874999999999</v>
      </c>
      <c r="L113" s="475">
        <v>1564.1485</v>
      </c>
      <c r="M113" s="475">
        <v>1328.5835</v>
      </c>
      <c r="N113" s="475">
        <v>1371.0625</v>
      </c>
      <c r="O113" s="475">
        <v>1321.0744999999999</v>
      </c>
      <c r="P113" s="475">
        <v>1402.59</v>
      </c>
      <c r="Q113" s="475">
        <v>1325.009</v>
      </c>
      <c r="R113" s="475">
        <v>1303.8209999999999</v>
      </c>
      <c r="S113" s="475">
        <v>1340.6385</v>
      </c>
      <c r="T113" s="475">
        <v>1431.7729999999999</v>
      </c>
      <c r="U113" s="475">
        <v>1425.8465000000001</v>
      </c>
      <c r="V113" s="494">
        <v>1490.8965000000001</v>
      </c>
      <c r="W113" s="160"/>
      <c r="X113" s="61"/>
      <c r="Y113" s="61"/>
      <c r="AD113" s="54"/>
      <c r="AE113" s="54"/>
      <c r="AF113" s="54"/>
    </row>
    <row r="114" spans="1:32">
      <c r="A114" s="492" t="s">
        <v>32</v>
      </c>
      <c r="B114" s="475">
        <v>0</v>
      </c>
      <c r="C114" s="475">
        <v>0</v>
      </c>
      <c r="D114" s="475">
        <v>0</v>
      </c>
      <c r="E114" s="475">
        <v>0</v>
      </c>
      <c r="F114" s="475">
        <v>0</v>
      </c>
      <c r="G114" s="475">
        <v>0</v>
      </c>
      <c r="H114" s="475">
        <v>0</v>
      </c>
      <c r="I114" s="475">
        <v>0</v>
      </c>
      <c r="J114" s="475">
        <v>0</v>
      </c>
      <c r="K114" s="475">
        <v>0</v>
      </c>
      <c r="L114" s="475">
        <v>0</v>
      </c>
      <c r="M114" s="475">
        <v>0</v>
      </c>
      <c r="N114" s="475">
        <v>1.47</v>
      </c>
      <c r="O114" s="475">
        <v>2.8134999999999999</v>
      </c>
      <c r="P114" s="475">
        <v>3.9009999999999998</v>
      </c>
      <c r="Q114" s="475">
        <v>4.2275</v>
      </c>
      <c r="R114" s="475">
        <v>5.8324999999999996</v>
      </c>
      <c r="S114" s="475">
        <v>4.2264999999999997</v>
      </c>
      <c r="T114" s="475">
        <v>5.7060000000000004</v>
      </c>
      <c r="U114" s="475">
        <v>5.335</v>
      </c>
      <c r="V114" s="494">
        <v>7.8289999999999997</v>
      </c>
      <c r="W114" s="160"/>
      <c r="X114" s="61"/>
      <c r="Y114" s="61"/>
      <c r="AD114" s="54"/>
      <c r="AE114" s="54"/>
      <c r="AF114" s="54"/>
    </row>
    <row r="115" spans="1:32">
      <c r="A115" s="492" t="s">
        <v>33</v>
      </c>
      <c r="B115" s="475">
        <v>803.67250000000001</v>
      </c>
      <c r="C115" s="475">
        <v>535.72950000000003</v>
      </c>
      <c r="D115" s="475">
        <v>528.90700000000004</v>
      </c>
      <c r="E115" s="475">
        <v>631.87350000000004</v>
      </c>
      <c r="F115" s="475">
        <v>620.01099999999997</v>
      </c>
      <c r="G115" s="475">
        <v>703.13900000000001</v>
      </c>
      <c r="H115" s="475">
        <v>778.04700000000003</v>
      </c>
      <c r="I115" s="475">
        <v>709.74900000000002</v>
      </c>
      <c r="J115" s="475">
        <v>582.17499999999995</v>
      </c>
      <c r="K115" s="475">
        <v>618.67550000000006</v>
      </c>
      <c r="L115" s="475">
        <v>751.24099999999999</v>
      </c>
      <c r="M115" s="475">
        <v>662.88250000000005</v>
      </c>
      <c r="N115" s="475">
        <v>493.7045</v>
      </c>
      <c r="O115" s="475">
        <v>510.99299999999999</v>
      </c>
      <c r="P115" s="475">
        <v>572.28650000000005</v>
      </c>
      <c r="Q115" s="475">
        <v>468.20350000000002</v>
      </c>
      <c r="R115" s="475">
        <v>530.36</v>
      </c>
      <c r="S115" s="475">
        <v>599.46950000000004</v>
      </c>
      <c r="T115" s="475">
        <v>738.03300000000002</v>
      </c>
      <c r="U115" s="475">
        <v>625.41099999999994</v>
      </c>
      <c r="V115" s="494">
        <v>645.70650000000001</v>
      </c>
      <c r="W115" s="160"/>
      <c r="X115" s="61"/>
      <c r="Y115" s="61"/>
      <c r="AD115" s="54"/>
      <c r="AE115" s="54"/>
      <c r="AF115" s="54"/>
    </row>
    <row r="116" spans="1:32">
      <c r="A116" s="492" t="s">
        <v>222</v>
      </c>
      <c r="B116" s="475">
        <v>2.5895000000000001</v>
      </c>
      <c r="C116" s="475">
        <v>5.4550000000000001</v>
      </c>
      <c r="D116" s="475">
        <v>6.306</v>
      </c>
      <c r="E116" s="475">
        <v>3.1669999999999998</v>
      </c>
      <c r="F116" s="475">
        <v>3.1259999999999999</v>
      </c>
      <c r="G116" s="475">
        <v>0.14499999999999999</v>
      </c>
      <c r="H116" s="475">
        <v>0</v>
      </c>
      <c r="I116" s="475">
        <v>0</v>
      </c>
      <c r="J116" s="475">
        <v>0</v>
      </c>
      <c r="K116" s="475">
        <v>0</v>
      </c>
      <c r="L116" s="475">
        <v>0</v>
      </c>
      <c r="M116" s="475">
        <v>0</v>
      </c>
      <c r="N116" s="475">
        <v>0</v>
      </c>
      <c r="O116" s="475">
        <v>0</v>
      </c>
      <c r="P116" s="475">
        <v>0</v>
      </c>
      <c r="Q116" s="475">
        <v>0</v>
      </c>
      <c r="R116" s="475">
        <v>0</v>
      </c>
      <c r="S116" s="475">
        <v>0</v>
      </c>
      <c r="T116" s="475">
        <v>0</v>
      </c>
      <c r="U116" s="475">
        <v>0</v>
      </c>
      <c r="V116" s="494">
        <v>0</v>
      </c>
      <c r="W116" s="160"/>
      <c r="X116" s="61"/>
      <c r="Y116" s="61"/>
      <c r="AD116" s="54"/>
      <c r="AE116" s="54"/>
      <c r="AF116" s="54"/>
    </row>
    <row r="117" spans="1:32">
      <c r="A117" s="493" t="s">
        <v>159</v>
      </c>
      <c r="B117" s="475">
        <v>65.147000000000006</v>
      </c>
      <c r="C117" s="475">
        <v>66.611999999999995</v>
      </c>
      <c r="D117" s="475">
        <v>66.445499999999996</v>
      </c>
      <c r="E117" s="475">
        <v>67.171000000000006</v>
      </c>
      <c r="F117" s="475">
        <v>70.1815</v>
      </c>
      <c r="G117" s="475">
        <v>77.102500000000006</v>
      </c>
      <c r="H117" s="475">
        <v>96.784999999999997</v>
      </c>
      <c r="I117" s="475">
        <v>100.6845</v>
      </c>
      <c r="J117" s="475">
        <v>95.304500000000004</v>
      </c>
      <c r="K117" s="475">
        <v>91.176500000000004</v>
      </c>
      <c r="L117" s="475">
        <v>83.995999999999995</v>
      </c>
      <c r="M117" s="475">
        <v>73.811000000000007</v>
      </c>
      <c r="N117" s="475">
        <v>70.6875</v>
      </c>
      <c r="O117" s="475">
        <v>66.811499999999995</v>
      </c>
      <c r="P117" s="475">
        <v>64.84</v>
      </c>
      <c r="Q117" s="475">
        <v>88.792000000000002</v>
      </c>
      <c r="R117" s="475">
        <v>109.807</v>
      </c>
      <c r="S117" s="475">
        <v>108.2975</v>
      </c>
      <c r="T117" s="475">
        <v>90.371499999999997</v>
      </c>
      <c r="U117" s="475">
        <v>92.001499999999993</v>
      </c>
      <c r="V117" s="494">
        <v>95.887</v>
      </c>
      <c r="W117" s="160"/>
      <c r="X117" s="61"/>
      <c r="Y117" s="61"/>
      <c r="AD117" s="54"/>
      <c r="AE117" s="54"/>
      <c r="AF117" s="54"/>
    </row>
    <row r="118" spans="1:32">
      <c r="A118" s="493" t="s">
        <v>131</v>
      </c>
      <c r="B118" s="475">
        <v>122.02249999999999</v>
      </c>
      <c r="C118" s="475">
        <v>102.1405</v>
      </c>
      <c r="D118" s="475">
        <v>107.58199999999999</v>
      </c>
      <c r="E118" s="475">
        <v>103.566</v>
      </c>
      <c r="F118" s="475">
        <v>117.91849999999999</v>
      </c>
      <c r="G118" s="475">
        <v>157.95849999999999</v>
      </c>
      <c r="H118" s="475">
        <v>159.76499999999999</v>
      </c>
      <c r="I118" s="475">
        <v>154.15</v>
      </c>
      <c r="J118" s="475">
        <v>132.82599999999999</v>
      </c>
      <c r="K118" s="475">
        <v>115.121</v>
      </c>
      <c r="L118" s="475">
        <v>93.373500000000007</v>
      </c>
      <c r="M118" s="475">
        <v>87.142499999999998</v>
      </c>
      <c r="N118" s="475">
        <v>91.100499999999997</v>
      </c>
      <c r="O118" s="475">
        <v>93.132000000000005</v>
      </c>
      <c r="P118" s="475">
        <v>117.12050000000001</v>
      </c>
      <c r="Q118" s="475">
        <v>113.21550000000001</v>
      </c>
      <c r="R118" s="475">
        <v>90.8155</v>
      </c>
      <c r="S118" s="475">
        <v>87.989000000000004</v>
      </c>
      <c r="T118" s="475">
        <v>79.992000000000004</v>
      </c>
      <c r="U118" s="475">
        <v>80.832499999999996</v>
      </c>
      <c r="V118" s="494">
        <v>102.482</v>
      </c>
      <c r="W118" s="160"/>
      <c r="X118" s="61"/>
      <c r="Y118" s="61"/>
      <c r="AD118" s="54"/>
      <c r="AE118" s="54"/>
      <c r="AF118" s="54"/>
    </row>
    <row r="119" spans="1:32">
      <c r="A119" s="364" t="s">
        <v>46</v>
      </c>
      <c r="B119" s="347">
        <v>2702.2395666666671</v>
      </c>
      <c r="C119" s="347">
        <v>2651.360591666667</v>
      </c>
      <c r="D119" s="347">
        <v>2744.2180416666665</v>
      </c>
      <c r="E119" s="347">
        <v>3558.9544083333335</v>
      </c>
      <c r="F119" s="347">
        <v>3121.3850500000008</v>
      </c>
      <c r="G119" s="347">
        <v>3188.4440500000001</v>
      </c>
      <c r="H119" s="347">
        <v>3284.4009999999994</v>
      </c>
      <c r="I119" s="347">
        <v>3469.0439833333335</v>
      </c>
      <c r="J119" s="347">
        <v>2695.8755999999994</v>
      </c>
      <c r="K119" s="347">
        <v>2685.0736083333331</v>
      </c>
      <c r="L119" s="347">
        <v>2770.4600916666664</v>
      </c>
      <c r="M119" s="347">
        <v>2483.9631750000003</v>
      </c>
      <c r="N119" s="347">
        <v>2368.7806916666668</v>
      </c>
      <c r="O119" s="347">
        <v>2305.5947000000001</v>
      </c>
      <c r="P119" s="347">
        <v>2446.2991583333342</v>
      </c>
      <c r="Q119" s="347">
        <v>2387.3041916666671</v>
      </c>
      <c r="R119" s="347">
        <v>2464.729683333333</v>
      </c>
      <c r="S119" s="347">
        <v>2526.4641499999998</v>
      </c>
      <c r="T119" s="347">
        <v>2698.1211083333324</v>
      </c>
      <c r="U119" s="347">
        <v>2555.5740000000001</v>
      </c>
      <c r="V119" s="359">
        <v>2662.6345000000001</v>
      </c>
      <c r="W119" s="160"/>
      <c r="X119" s="61"/>
      <c r="Y119" s="61"/>
      <c r="AD119" s="54"/>
      <c r="AE119" s="54"/>
      <c r="AF119" s="54"/>
    </row>
    <row r="120" spans="1:32" s="54" customFormat="1" ht="15.75" thickBot="1">
      <c r="A120" s="250" t="s">
        <v>0</v>
      </c>
      <c r="B120" s="251">
        <f t="shared" ref="B120:V120" si="0">SUM(B119,B105,B99,B88,B82,B55,B47,B30,B23,B12)</f>
        <v>42828.933149999997</v>
      </c>
      <c r="C120" s="251">
        <f t="shared" si="0"/>
        <v>41604.463333333333</v>
      </c>
      <c r="D120" s="251">
        <f t="shared" si="0"/>
        <v>43927.059800000003</v>
      </c>
      <c r="E120" s="251">
        <f t="shared" si="0"/>
        <v>48459.590925000004</v>
      </c>
      <c r="F120" s="251">
        <f t="shared" si="0"/>
        <v>52287.580933333331</v>
      </c>
      <c r="G120" s="251">
        <f t="shared" si="0"/>
        <v>59512.066749999998</v>
      </c>
      <c r="H120" s="251">
        <f t="shared" si="0"/>
        <v>64846.381599999993</v>
      </c>
      <c r="I120" s="251">
        <f t="shared" si="0"/>
        <v>70867.101808333333</v>
      </c>
      <c r="J120" s="251">
        <f t="shared" si="0"/>
        <v>67473.213266666658</v>
      </c>
      <c r="K120" s="251">
        <f t="shared" si="0"/>
        <v>71924.30336666666</v>
      </c>
      <c r="L120" s="251">
        <f t="shared" si="0"/>
        <v>85817.79892500001</v>
      </c>
      <c r="M120" s="251">
        <f t="shared" si="0"/>
        <v>98422.475249999989</v>
      </c>
      <c r="N120" s="251">
        <f t="shared" si="0"/>
        <v>101500.99609166668</v>
      </c>
      <c r="O120" s="251">
        <f t="shared" si="0"/>
        <v>95053.526058333329</v>
      </c>
      <c r="P120" s="251">
        <f t="shared" si="0"/>
        <v>89028.553974999988</v>
      </c>
      <c r="Q120" s="251">
        <f t="shared" si="0"/>
        <v>83315.401933333342</v>
      </c>
      <c r="R120" s="251">
        <f t="shared" si="0"/>
        <v>86504.426050000009</v>
      </c>
      <c r="S120" s="251">
        <f t="shared" si="0"/>
        <v>94055.960250000004</v>
      </c>
      <c r="T120" s="251">
        <f t="shared" si="0"/>
        <v>101660.03384166666</v>
      </c>
      <c r="U120" s="251">
        <f t="shared" si="0"/>
        <v>108283.92635000001</v>
      </c>
      <c r="V120" s="252">
        <f t="shared" si="0"/>
        <v>117361.13235833333</v>
      </c>
      <c r="W120" s="240"/>
      <c r="X120" s="61"/>
      <c r="Y120" s="61"/>
    </row>
    <row r="121" spans="1:32" s="168" customFormat="1">
      <c r="A121"/>
      <c r="B121" s="158"/>
      <c r="C121" s="158"/>
      <c r="D121" s="158"/>
      <c r="E121" s="158"/>
      <c r="F121" s="158"/>
      <c r="G121" s="158"/>
      <c r="H121" s="158"/>
      <c r="I121" s="158"/>
      <c r="J121" s="158"/>
      <c r="K121" s="158"/>
      <c r="L121" s="158"/>
      <c r="M121" s="158"/>
      <c r="N121" s="158"/>
      <c r="O121" s="158"/>
      <c r="P121" s="158"/>
      <c r="Q121" s="158"/>
      <c r="R121" s="158"/>
      <c r="S121" s="158"/>
      <c r="T121" s="158"/>
      <c r="U121" s="236"/>
      <c r="V121" s="22"/>
      <c r="W121" s="166"/>
      <c r="X121" s="167"/>
      <c r="Y121" s="167"/>
      <c r="Z121" s="167"/>
      <c r="AA121" s="167"/>
      <c r="AB121" s="167"/>
      <c r="AC121" s="167"/>
      <c r="AD121" s="16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5:XEI121"/>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32.7109375" bestFit="1" customWidth="1"/>
    <col min="2" max="20" width="20.7109375" customWidth="1"/>
    <col min="21" max="21" width="20.7109375" style="19" customWidth="1"/>
    <col min="22" max="22" width="20.7109375" style="61" customWidth="1"/>
    <col min="23" max="23" width="9.140625" style="61"/>
  </cols>
  <sheetData>
    <row r="5" spans="1:23" ht="15.75" thickBot="1">
      <c r="A5" s="460" t="s">
        <v>333</v>
      </c>
      <c r="U5" s="377"/>
      <c r="V5" s="377"/>
    </row>
    <row r="6" spans="1:23" s="168" customFormat="1" ht="30.75" customHeight="1">
      <c r="A6" s="156" t="s">
        <v>191</v>
      </c>
      <c r="B6" s="249" t="s">
        <v>334</v>
      </c>
      <c r="C6" s="249" t="s">
        <v>335</v>
      </c>
      <c r="D6" s="249" t="s">
        <v>336</v>
      </c>
      <c r="E6" s="249" t="s">
        <v>337</v>
      </c>
      <c r="F6" s="249" t="s">
        <v>338</v>
      </c>
      <c r="G6" s="249" t="s">
        <v>339</v>
      </c>
      <c r="H6" s="249" t="s">
        <v>340</v>
      </c>
      <c r="I6" s="249" t="s">
        <v>341</v>
      </c>
      <c r="J6" s="249" t="s">
        <v>342</v>
      </c>
      <c r="K6" s="249" t="s">
        <v>343</v>
      </c>
      <c r="L6" s="249" t="s">
        <v>344</v>
      </c>
      <c r="M6" s="249" t="s">
        <v>345</v>
      </c>
      <c r="N6" s="249" t="s">
        <v>346</v>
      </c>
      <c r="O6" s="249" t="s">
        <v>347</v>
      </c>
      <c r="P6" s="249" t="s">
        <v>227</v>
      </c>
      <c r="Q6" s="249" t="s">
        <v>228</v>
      </c>
      <c r="R6" s="249" t="s">
        <v>229</v>
      </c>
      <c r="S6" s="249" t="s">
        <v>230</v>
      </c>
      <c r="T6" s="249" t="s">
        <v>231</v>
      </c>
      <c r="U6" s="249" t="s">
        <v>232</v>
      </c>
      <c r="V6" s="381" t="s">
        <v>296</v>
      </c>
      <c r="W6" s="166"/>
    </row>
    <row r="7" spans="1:23">
      <c r="A7" s="344" t="s">
        <v>45</v>
      </c>
      <c r="B7" s="259"/>
      <c r="C7" s="259"/>
      <c r="D7" s="259"/>
      <c r="E7" s="259"/>
      <c r="F7" s="259"/>
      <c r="G7" s="259"/>
      <c r="H7" s="259"/>
      <c r="I7" s="259"/>
      <c r="J7" s="259"/>
      <c r="K7" s="259"/>
      <c r="L7" s="259"/>
      <c r="M7" s="259"/>
      <c r="N7" s="259"/>
      <c r="O7" s="259"/>
      <c r="P7" s="259"/>
      <c r="Q7" s="259"/>
      <c r="R7" s="260"/>
      <c r="S7" s="260"/>
      <c r="T7" s="260"/>
      <c r="U7" s="470"/>
      <c r="V7" s="376"/>
    </row>
    <row r="8" spans="1:23">
      <c r="A8" s="491" t="s">
        <v>130</v>
      </c>
      <c r="B8" s="471">
        <v>1921.1890000000001</v>
      </c>
      <c r="C8" s="475">
        <v>2125.7199999999998</v>
      </c>
      <c r="D8" s="472">
        <v>2508.5345000000002</v>
      </c>
      <c r="E8" s="473">
        <v>2736.5390000000002</v>
      </c>
      <c r="F8" s="472">
        <v>3440.953</v>
      </c>
      <c r="G8" s="472">
        <v>3758.2755000000002</v>
      </c>
      <c r="H8" s="472">
        <v>3788.4920000000002</v>
      </c>
      <c r="I8" s="473">
        <v>4758.8190000000004</v>
      </c>
      <c r="J8" s="472">
        <v>4999.4165000000003</v>
      </c>
      <c r="K8" s="472">
        <v>5823.0540000000001</v>
      </c>
      <c r="L8" s="473">
        <v>9404.1494999999995</v>
      </c>
      <c r="M8" s="473">
        <v>13930.706</v>
      </c>
      <c r="N8" s="472">
        <v>14472.136</v>
      </c>
      <c r="O8" s="472">
        <v>12146.074500000001</v>
      </c>
      <c r="P8" s="472">
        <v>10738.8655</v>
      </c>
      <c r="Q8" s="473">
        <v>10457.486999999999</v>
      </c>
      <c r="R8" s="472">
        <v>10495.206</v>
      </c>
      <c r="S8" s="472">
        <v>10832.4295</v>
      </c>
      <c r="T8" s="473">
        <v>13748.824000000001</v>
      </c>
      <c r="U8" s="472">
        <v>18235.948</v>
      </c>
      <c r="V8" s="474">
        <v>18560.539000000001</v>
      </c>
    </row>
    <row r="9" spans="1:23">
      <c r="A9" s="491" t="s">
        <v>41</v>
      </c>
      <c r="B9" s="471">
        <v>3591.9324999999999</v>
      </c>
      <c r="C9" s="475">
        <v>4656.5010000000002</v>
      </c>
      <c r="D9" s="475">
        <v>6281.3024999999998</v>
      </c>
      <c r="E9" s="476">
        <v>8013.0140000000001</v>
      </c>
      <c r="F9" s="475">
        <v>9964.7415000000001</v>
      </c>
      <c r="G9" s="475">
        <v>11331.7335</v>
      </c>
      <c r="H9" s="475">
        <v>12633.4</v>
      </c>
      <c r="I9" s="476">
        <v>16441.073</v>
      </c>
      <c r="J9" s="475">
        <v>16407.035500000002</v>
      </c>
      <c r="K9" s="475">
        <v>19009.374500000002</v>
      </c>
      <c r="L9" s="476">
        <v>23654.228999999999</v>
      </c>
      <c r="M9" s="476">
        <v>28898.308499999999</v>
      </c>
      <c r="N9" s="475">
        <v>30327.357499999998</v>
      </c>
      <c r="O9" s="475">
        <v>29529.9745</v>
      </c>
      <c r="P9" s="475">
        <v>26156.500499999998</v>
      </c>
      <c r="Q9" s="476">
        <v>23643.488499999999</v>
      </c>
      <c r="R9" s="475">
        <v>25216.638500000001</v>
      </c>
      <c r="S9" s="475">
        <v>28241.190999999999</v>
      </c>
      <c r="T9" s="476">
        <v>30841.903999999999</v>
      </c>
      <c r="U9" s="475">
        <v>33582.932999999997</v>
      </c>
      <c r="V9" s="477">
        <v>32841.22</v>
      </c>
    </row>
    <row r="10" spans="1:23">
      <c r="A10" s="491" t="s">
        <v>93</v>
      </c>
      <c r="B10" s="471">
        <v>2174.1705000000002</v>
      </c>
      <c r="C10" s="475">
        <v>1227.8285000000001</v>
      </c>
      <c r="D10" s="475">
        <v>1632.579</v>
      </c>
      <c r="E10" s="476">
        <v>2233.6875</v>
      </c>
      <c r="F10" s="475">
        <v>2382.5535</v>
      </c>
      <c r="G10" s="475">
        <v>2756.9735000000001</v>
      </c>
      <c r="H10" s="475">
        <v>2945.4994999999999</v>
      </c>
      <c r="I10" s="476">
        <v>3899.395</v>
      </c>
      <c r="J10" s="475">
        <v>3272.7604999999999</v>
      </c>
      <c r="K10" s="475">
        <v>3503.4535000000001</v>
      </c>
      <c r="L10" s="476">
        <v>4412.0479999999998</v>
      </c>
      <c r="M10" s="476">
        <v>4817.8530000000001</v>
      </c>
      <c r="N10" s="475">
        <v>6809.7304999999997</v>
      </c>
      <c r="O10" s="475">
        <v>7620.2325000000001</v>
      </c>
      <c r="P10" s="475">
        <v>6864.0280000000002</v>
      </c>
      <c r="Q10" s="476">
        <v>6178.6785</v>
      </c>
      <c r="R10" s="475">
        <v>5958.5124999999998</v>
      </c>
      <c r="S10" s="475">
        <v>5798.1869999999999</v>
      </c>
      <c r="T10" s="476">
        <v>5840.7749999999996</v>
      </c>
      <c r="U10" s="475">
        <v>5755.2924999999996</v>
      </c>
      <c r="V10" s="477">
        <v>5796.7524999999996</v>
      </c>
    </row>
    <row r="11" spans="1:23">
      <c r="A11" s="491" t="s">
        <v>134</v>
      </c>
      <c r="B11" s="471">
        <v>2316.2020000000002</v>
      </c>
      <c r="C11" s="475">
        <v>2552.8150000000001</v>
      </c>
      <c r="D11" s="475">
        <v>3062.5259999999998</v>
      </c>
      <c r="E11" s="476">
        <v>2177.9265</v>
      </c>
      <c r="F11" s="475">
        <v>2314.1165000000001</v>
      </c>
      <c r="G11" s="475">
        <v>2631.9395</v>
      </c>
      <c r="H11" s="475">
        <v>2577.5990000000002</v>
      </c>
      <c r="I11" s="476">
        <v>2277.7420000000002</v>
      </c>
      <c r="J11" s="475">
        <v>2909.6509999999998</v>
      </c>
      <c r="K11" s="475">
        <v>3474.5250000000001</v>
      </c>
      <c r="L11" s="476">
        <v>4286.3509999999997</v>
      </c>
      <c r="M11" s="476">
        <v>5467.2849999999999</v>
      </c>
      <c r="N11" s="475">
        <v>4399.0344999999998</v>
      </c>
      <c r="O11" s="475">
        <v>3507.1559999999999</v>
      </c>
      <c r="P11" s="475">
        <v>2988.7055</v>
      </c>
      <c r="Q11" s="476">
        <v>3244.9119999999998</v>
      </c>
      <c r="R11" s="475">
        <v>3807.7395000000001</v>
      </c>
      <c r="S11" s="475">
        <v>4885.6989999999996</v>
      </c>
      <c r="T11" s="476">
        <v>3864.9315000000001</v>
      </c>
      <c r="U11" s="475">
        <v>3693.0194999999999</v>
      </c>
      <c r="V11" s="477">
        <v>4106.0649999999996</v>
      </c>
    </row>
    <row r="12" spans="1:23" s="354" customFormat="1">
      <c r="A12" s="351" t="s">
        <v>46</v>
      </c>
      <c r="B12" s="352">
        <f>SUM(B8:B11)</f>
        <v>10003.494000000001</v>
      </c>
      <c r="C12" s="352">
        <f t="shared" ref="C12:M12" si="0">SUM(C8:C11)</f>
        <v>10562.8645</v>
      </c>
      <c r="D12" s="352">
        <f t="shared" si="0"/>
        <v>13484.941999999999</v>
      </c>
      <c r="E12" s="352">
        <f t="shared" si="0"/>
        <v>15161.166999999999</v>
      </c>
      <c r="F12" s="352">
        <f t="shared" si="0"/>
        <v>18102.3645</v>
      </c>
      <c r="G12" s="352">
        <f t="shared" si="0"/>
        <v>20478.921999999999</v>
      </c>
      <c r="H12" s="352">
        <f t="shared" si="0"/>
        <v>21944.9905</v>
      </c>
      <c r="I12" s="352">
        <f t="shared" si="0"/>
        <v>27377.029000000002</v>
      </c>
      <c r="J12" s="352">
        <f t="shared" si="0"/>
        <v>27588.863499999999</v>
      </c>
      <c r="K12" s="352">
        <f t="shared" si="0"/>
        <v>31810.407000000003</v>
      </c>
      <c r="L12" s="352">
        <f t="shared" si="0"/>
        <v>41756.777500000004</v>
      </c>
      <c r="M12" s="352">
        <f t="shared" si="0"/>
        <v>53114.152499999997</v>
      </c>
      <c r="N12" s="352">
        <f t="shared" ref="N12" si="1">SUM(N8:N11)</f>
        <v>56008.258499999996</v>
      </c>
      <c r="O12" s="352">
        <f t="shared" ref="O12" si="2">SUM(O8:O11)</f>
        <v>52803.4375</v>
      </c>
      <c r="P12" s="352">
        <f t="shared" ref="P12" si="3">SUM(P8:P11)</f>
        <v>46748.099499999997</v>
      </c>
      <c r="Q12" s="352">
        <f t="shared" ref="Q12" si="4">SUM(Q8:Q11)</f>
        <v>43524.565999999999</v>
      </c>
      <c r="R12" s="352">
        <f t="shared" ref="R12" si="5">SUM(R8:R11)</f>
        <v>45478.0965</v>
      </c>
      <c r="S12" s="352">
        <f t="shared" ref="S12" si="6">SUM(S8:S11)</f>
        <v>49757.506499999996</v>
      </c>
      <c r="T12" s="352">
        <f t="shared" ref="T12" si="7">SUM(T8:T11)</f>
        <v>54296.434500000003</v>
      </c>
      <c r="U12" s="352">
        <f t="shared" ref="U12" si="8">SUM(U8:U11)</f>
        <v>61267.192999999992</v>
      </c>
      <c r="V12" s="468">
        <f t="shared" ref="V12" si="9">SUM(V8:V11)</f>
        <v>61304.57650000001</v>
      </c>
      <c r="W12" s="353"/>
    </row>
    <row r="13" spans="1:23" s="54" customFormat="1">
      <c r="A13" s="349" t="s">
        <v>192</v>
      </c>
      <c r="B13" s="350"/>
      <c r="C13" s="350"/>
      <c r="D13" s="350"/>
      <c r="E13" s="350"/>
      <c r="F13" s="350"/>
      <c r="G13" s="350"/>
      <c r="H13" s="350"/>
      <c r="I13" s="350"/>
      <c r="J13" s="350"/>
      <c r="K13" s="350"/>
      <c r="L13" s="350"/>
      <c r="M13" s="350"/>
      <c r="N13" s="350"/>
      <c r="O13" s="350"/>
      <c r="P13" s="350"/>
      <c r="Q13" s="350"/>
      <c r="R13" s="350"/>
      <c r="S13" s="350"/>
      <c r="T13" s="350"/>
      <c r="U13" s="478"/>
      <c r="V13" s="479"/>
      <c r="W13" s="61"/>
    </row>
    <row r="14" spans="1:23">
      <c r="A14" s="491" t="s">
        <v>47</v>
      </c>
      <c r="B14" s="476">
        <v>1565.9939999999999</v>
      </c>
      <c r="C14" s="476">
        <v>1742.665</v>
      </c>
      <c r="D14" s="476">
        <v>1643.9335000000001</v>
      </c>
      <c r="E14" s="476">
        <v>1805.127</v>
      </c>
      <c r="F14" s="476">
        <v>1530.1885</v>
      </c>
      <c r="G14" s="476">
        <v>1932.0409999999999</v>
      </c>
      <c r="H14" s="476">
        <v>2544.2159999999999</v>
      </c>
      <c r="I14" s="476">
        <v>2272.1345000000001</v>
      </c>
      <c r="J14" s="476">
        <v>2438.4625000000001</v>
      </c>
      <c r="K14" s="476">
        <v>2677.4270000000001</v>
      </c>
      <c r="L14" s="476">
        <v>3261.1405</v>
      </c>
      <c r="M14" s="476">
        <v>2840.39</v>
      </c>
      <c r="N14" s="476">
        <v>2638.3335000000002</v>
      </c>
      <c r="O14" s="476">
        <v>2496.9865</v>
      </c>
      <c r="P14" s="480">
        <v>2340.3705</v>
      </c>
      <c r="Q14" s="476">
        <v>2998.1725000000001</v>
      </c>
      <c r="R14" s="476">
        <v>3322.4504999999999</v>
      </c>
      <c r="S14" s="476">
        <v>3698.8220000000001</v>
      </c>
      <c r="T14" s="476">
        <v>3277.2849999999999</v>
      </c>
      <c r="U14" s="476">
        <v>3213.7975000000001</v>
      </c>
      <c r="V14" s="481">
        <v>3293.4965000000002</v>
      </c>
    </row>
    <row r="15" spans="1:23">
      <c r="A15" s="491" t="s">
        <v>137</v>
      </c>
      <c r="B15" s="476">
        <v>428.59249999999997</v>
      </c>
      <c r="C15" s="476">
        <v>457.56700000000001</v>
      </c>
      <c r="D15" s="476">
        <v>471.41950000000003</v>
      </c>
      <c r="E15" s="476">
        <v>513.91150000000005</v>
      </c>
      <c r="F15" s="476">
        <v>607.20299999999997</v>
      </c>
      <c r="G15" s="476">
        <v>750.22299999999996</v>
      </c>
      <c r="H15" s="476">
        <v>975.37099999999998</v>
      </c>
      <c r="I15" s="476">
        <v>884.35649999999998</v>
      </c>
      <c r="J15" s="476">
        <v>739.68100000000004</v>
      </c>
      <c r="K15" s="476">
        <v>857.98699999999997</v>
      </c>
      <c r="L15" s="476">
        <v>1085.598</v>
      </c>
      <c r="M15" s="476">
        <v>962.98099999999999</v>
      </c>
      <c r="N15" s="476">
        <v>510.73500000000001</v>
      </c>
      <c r="O15" s="476">
        <v>597.93550000000005</v>
      </c>
      <c r="P15" s="480">
        <v>858.43499999999995</v>
      </c>
      <c r="Q15" s="476">
        <v>790.28800000000001</v>
      </c>
      <c r="R15" s="476">
        <v>889.62850000000003</v>
      </c>
      <c r="S15" s="476">
        <v>830.31349999999998</v>
      </c>
      <c r="T15" s="476">
        <v>863.11800000000005</v>
      </c>
      <c r="U15" s="476">
        <v>938.86699999999996</v>
      </c>
      <c r="V15" s="481">
        <v>1074.5409999999999</v>
      </c>
    </row>
    <row r="16" spans="1:23">
      <c r="A16" s="491" t="s">
        <v>138</v>
      </c>
      <c r="B16" s="476">
        <v>119.551</v>
      </c>
      <c r="C16" s="476">
        <v>72.396500000000003</v>
      </c>
      <c r="D16" s="476">
        <v>76.454499999999996</v>
      </c>
      <c r="E16" s="476">
        <v>97.786000000000001</v>
      </c>
      <c r="F16" s="476">
        <v>127.173</v>
      </c>
      <c r="G16" s="476">
        <v>137.154</v>
      </c>
      <c r="H16" s="476">
        <v>115.6985</v>
      </c>
      <c r="I16" s="476">
        <v>144.101</v>
      </c>
      <c r="J16" s="476">
        <v>146.78100000000001</v>
      </c>
      <c r="K16" s="476">
        <v>131.1455</v>
      </c>
      <c r="L16" s="476">
        <v>206.6865</v>
      </c>
      <c r="M16" s="476">
        <v>164.9135</v>
      </c>
      <c r="N16" s="476">
        <v>168.72</v>
      </c>
      <c r="O16" s="476">
        <v>171.97300000000001</v>
      </c>
      <c r="P16" s="480">
        <v>170.99100000000001</v>
      </c>
      <c r="Q16" s="476">
        <v>173.7295</v>
      </c>
      <c r="R16" s="476">
        <v>143.3595</v>
      </c>
      <c r="S16" s="476">
        <v>117.34099999999999</v>
      </c>
      <c r="T16" s="476">
        <v>159.6215</v>
      </c>
      <c r="U16" s="476">
        <v>180.5325</v>
      </c>
      <c r="V16" s="481">
        <v>147.5</v>
      </c>
    </row>
    <row r="17" spans="1:23">
      <c r="A17" s="492" t="s">
        <v>48</v>
      </c>
      <c r="B17" s="476">
        <v>3983.3454999999999</v>
      </c>
      <c r="C17" s="476">
        <v>4199.5169999999998</v>
      </c>
      <c r="D17" s="476">
        <v>4500.9234999999999</v>
      </c>
      <c r="E17" s="476">
        <v>4119.3834999999999</v>
      </c>
      <c r="F17" s="476">
        <v>4358.6054999999997</v>
      </c>
      <c r="G17" s="476">
        <v>4550.2844999999998</v>
      </c>
      <c r="H17" s="476">
        <v>5006.5029999999997</v>
      </c>
      <c r="I17" s="476">
        <v>4762.4369999999999</v>
      </c>
      <c r="J17" s="476">
        <v>4294.4250000000002</v>
      </c>
      <c r="K17" s="476">
        <v>4476.3720000000003</v>
      </c>
      <c r="L17" s="476">
        <v>4851.4544999999998</v>
      </c>
      <c r="M17" s="476">
        <v>4750.5079999999998</v>
      </c>
      <c r="N17" s="476">
        <v>3922.221</v>
      </c>
      <c r="O17" s="476">
        <v>3999.4625000000001</v>
      </c>
      <c r="P17" s="482">
        <v>4372.1244999999999</v>
      </c>
      <c r="Q17" s="476">
        <v>4137.0285000000003</v>
      </c>
      <c r="R17" s="476">
        <v>4255.4134999999997</v>
      </c>
      <c r="S17" s="476">
        <v>4127.3339999999998</v>
      </c>
      <c r="T17" s="476">
        <v>4507.5664999999999</v>
      </c>
      <c r="U17" s="476">
        <v>4738.0889999999999</v>
      </c>
      <c r="V17" s="481">
        <v>5425.8085000000001</v>
      </c>
    </row>
    <row r="18" spans="1:23">
      <c r="A18" s="491" t="s">
        <v>51</v>
      </c>
      <c r="B18" s="476">
        <v>2794.31</v>
      </c>
      <c r="C18" s="476">
        <v>2609.2710000000002</v>
      </c>
      <c r="D18" s="476">
        <v>2852.9279999999999</v>
      </c>
      <c r="E18" s="476">
        <v>3199.2215000000001</v>
      </c>
      <c r="F18" s="476">
        <v>3079.1390000000001</v>
      </c>
      <c r="G18" s="476">
        <v>3357.3105</v>
      </c>
      <c r="H18" s="476">
        <v>3789.9555</v>
      </c>
      <c r="I18" s="476">
        <v>2695.1714999999999</v>
      </c>
      <c r="J18" s="476">
        <v>3184.3024999999998</v>
      </c>
      <c r="K18" s="476">
        <v>4047.64</v>
      </c>
      <c r="L18" s="476">
        <v>4235.152</v>
      </c>
      <c r="M18" s="476">
        <v>4210.9939999999997</v>
      </c>
      <c r="N18" s="476">
        <v>3782.0165000000002</v>
      </c>
      <c r="O18" s="476">
        <v>3621.6815000000001</v>
      </c>
      <c r="P18" s="480">
        <v>3646.5825</v>
      </c>
      <c r="Q18" s="476">
        <v>4107.4155000000001</v>
      </c>
      <c r="R18" s="476">
        <v>5357.2790000000005</v>
      </c>
      <c r="S18" s="476">
        <v>6242.4539999999997</v>
      </c>
      <c r="T18" s="476">
        <v>5920.7945</v>
      </c>
      <c r="U18" s="476">
        <v>6384.6445000000003</v>
      </c>
      <c r="V18" s="481">
        <v>6921.3254999999999</v>
      </c>
    </row>
    <row r="19" spans="1:23">
      <c r="A19" s="491" t="s">
        <v>49</v>
      </c>
      <c r="B19" s="476">
        <v>3188.835</v>
      </c>
      <c r="C19" s="476">
        <v>3262.5740000000001</v>
      </c>
      <c r="D19" s="476">
        <v>2891.0124999999998</v>
      </c>
      <c r="E19" s="476">
        <v>2994.2150000000001</v>
      </c>
      <c r="F19" s="476">
        <v>3282.5715</v>
      </c>
      <c r="G19" s="476">
        <v>3652.0349999999999</v>
      </c>
      <c r="H19" s="476">
        <v>4195.5060000000003</v>
      </c>
      <c r="I19" s="476">
        <v>3890.1129999999998</v>
      </c>
      <c r="J19" s="476">
        <v>3440.96</v>
      </c>
      <c r="K19" s="476">
        <v>4077.6975000000002</v>
      </c>
      <c r="L19" s="476">
        <v>4276.4745000000003</v>
      </c>
      <c r="M19" s="476">
        <v>3577.5450000000001</v>
      </c>
      <c r="N19" s="476">
        <v>2511.3074999999999</v>
      </c>
      <c r="O19" s="476">
        <v>1994.9034999999999</v>
      </c>
      <c r="P19" s="480">
        <v>2650.1779999999999</v>
      </c>
      <c r="Q19" s="476">
        <v>3158.7764999999999</v>
      </c>
      <c r="R19" s="476">
        <v>3459.5155</v>
      </c>
      <c r="S19" s="476">
        <v>4071.8744999999999</v>
      </c>
      <c r="T19" s="476">
        <v>4409.7275</v>
      </c>
      <c r="U19" s="476">
        <v>4510.6239999999998</v>
      </c>
      <c r="V19" s="481">
        <v>5430.5519999999997</v>
      </c>
    </row>
    <row r="20" spans="1:23">
      <c r="A20" s="491" t="s">
        <v>39</v>
      </c>
      <c r="B20" s="476">
        <v>789.43650000000002</v>
      </c>
      <c r="C20" s="476">
        <v>952.82</v>
      </c>
      <c r="D20" s="476">
        <v>976.45550000000003</v>
      </c>
      <c r="E20" s="476">
        <v>432.91699999999997</v>
      </c>
      <c r="F20" s="476">
        <v>163.15450000000001</v>
      </c>
      <c r="G20" s="476">
        <v>227.1275</v>
      </c>
      <c r="H20" s="476">
        <v>649.83199999999999</v>
      </c>
      <c r="I20" s="476">
        <v>497.38350000000003</v>
      </c>
      <c r="J20" s="476">
        <v>680.24149999999997</v>
      </c>
      <c r="K20" s="476">
        <v>918.31449999999995</v>
      </c>
      <c r="L20" s="476">
        <v>1409.527</v>
      </c>
      <c r="M20" s="476">
        <v>2250.4929999999999</v>
      </c>
      <c r="N20" s="476">
        <v>1896.7460000000001</v>
      </c>
      <c r="O20" s="476">
        <v>2020.2380000000001</v>
      </c>
      <c r="P20" s="480">
        <v>1947.972</v>
      </c>
      <c r="Q20" s="476">
        <v>2053.732</v>
      </c>
      <c r="R20" s="476">
        <v>2063.5569999999998</v>
      </c>
      <c r="S20" s="476">
        <v>2368.39</v>
      </c>
      <c r="T20" s="476">
        <v>2566.7444999999998</v>
      </c>
      <c r="U20" s="476">
        <v>2822.6680000000001</v>
      </c>
      <c r="V20" s="481">
        <v>3074.3609999999999</v>
      </c>
    </row>
    <row r="21" spans="1:23">
      <c r="A21" s="491" t="s">
        <v>40</v>
      </c>
      <c r="B21" s="476">
        <v>59.594999999999999</v>
      </c>
      <c r="C21" s="476">
        <v>61.539499999999997</v>
      </c>
      <c r="D21" s="476">
        <v>70.497</v>
      </c>
      <c r="E21" s="476">
        <v>383.12200000000001</v>
      </c>
      <c r="F21" s="476">
        <v>1285.2619999999999</v>
      </c>
      <c r="G21" s="476">
        <v>2859.05</v>
      </c>
      <c r="H21" s="476">
        <v>1635.8475000000001</v>
      </c>
      <c r="I21" s="476">
        <v>892.72199999999998</v>
      </c>
      <c r="J21" s="476">
        <v>150.35499999999999</v>
      </c>
      <c r="K21" s="476">
        <v>823.12549999999999</v>
      </c>
      <c r="L21" s="476">
        <v>971.98850000000004</v>
      </c>
      <c r="M21" s="476">
        <v>855.79449999999997</v>
      </c>
      <c r="N21" s="476">
        <v>768.61099999999999</v>
      </c>
      <c r="O21" s="476">
        <v>663.48900000000003</v>
      </c>
      <c r="P21" s="480">
        <v>632.88149999999996</v>
      </c>
      <c r="Q21" s="476">
        <v>822.476</v>
      </c>
      <c r="R21" s="476">
        <v>456.14249999999998</v>
      </c>
      <c r="S21" s="476">
        <v>412.15449999999998</v>
      </c>
      <c r="T21" s="476">
        <v>755.274</v>
      </c>
      <c r="U21" s="476">
        <v>1283.9295</v>
      </c>
      <c r="V21" s="481">
        <v>1147.6010000000001</v>
      </c>
    </row>
    <row r="22" spans="1:23">
      <c r="A22" s="491" t="s">
        <v>152</v>
      </c>
      <c r="B22" s="476">
        <v>1846.3264999999999</v>
      </c>
      <c r="C22" s="476">
        <v>1791.511</v>
      </c>
      <c r="D22" s="476">
        <v>1854.6020000000001</v>
      </c>
      <c r="E22" s="476">
        <v>2355.0365000000002</v>
      </c>
      <c r="F22" s="476">
        <v>2584.4569999999999</v>
      </c>
      <c r="G22" s="476">
        <v>2586.3739999999998</v>
      </c>
      <c r="H22" s="476">
        <v>2331.2824999999998</v>
      </c>
      <c r="I22" s="476">
        <v>2528.8649999999998</v>
      </c>
      <c r="J22" s="476">
        <v>2319.8955000000001</v>
      </c>
      <c r="K22" s="476">
        <v>2854.9749999999999</v>
      </c>
      <c r="L22" s="476">
        <v>2471.1795000000002</v>
      </c>
      <c r="M22" s="476">
        <v>2088.127</v>
      </c>
      <c r="N22" s="482">
        <v>1710.8240000000001</v>
      </c>
      <c r="O22" s="482">
        <v>1555.2684999999999</v>
      </c>
      <c r="P22" s="482">
        <v>1388.8554999999999</v>
      </c>
      <c r="Q22" s="482">
        <v>1844.155</v>
      </c>
      <c r="R22" s="482">
        <v>1810.2660000000001</v>
      </c>
      <c r="S22" s="482">
        <v>1992.077</v>
      </c>
      <c r="T22" s="482">
        <v>2503.8609999999999</v>
      </c>
      <c r="U22" s="482">
        <v>3127.8125</v>
      </c>
      <c r="V22" s="483">
        <v>3158.172</v>
      </c>
    </row>
    <row r="23" spans="1:23" s="348" customFormat="1">
      <c r="A23" s="346" t="s">
        <v>46</v>
      </c>
      <c r="B23" s="347">
        <f t="shared" ref="B23:R23" si="10">SUM(B14:B22)</f>
        <v>14775.985999999999</v>
      </c>
      <c r="C23" s="347">
        <f t="shared" si="10"/>
        <v>15149.861000000001</v>
      </c>
      <c r="D23" s="347">
        <f t="shared" si="10"/>
        <v>15338.226000000001</v>
      </c>
      <c r="E23" s="347">
        <f t="shared" si="10"/>
        <v>15900.72</v>
      </c>
      <c r="F23" s="347">
        <f t="shared" si="10"/>
        <v>17017.754000000001</v>
      </c>
      <c r="G23" s="347">
        <f t="shared" si="10"/>
        <v>20051.5995</v>
      </c>
      <c r="H23" s="347">
        <f t="shared" si="10"/>
        <v>21244.212</v>
      </c>
      <c r="I23" s="347">
        <f t="shared" si="10"/>
        <v>18567.284</v>
      </c>
      <c r="J23" s="347">
        <f t="shared" si="10"/>
        <v>17395.103999999999</v>
      </c>
      <c r="K23" s="347">
        <f t="shared" si="10"/>
        <v>20864.683999999997</v>
      </c>
      <c r="L23" s="347">
        <f t="shared" si="10"/>
        <v>22769.201000000001</v>
      </c>
      <c r="M23" s="347">
        <f t="shared" si="10"/>
        <v>21701.745999999999</v>
      </c>
      <c r="N23" s="347">
        <f t="shared" si="10"/>
        <v>17909.514500000001</v>
      </c>
      <c r="O23" s="347">
        <f t="shared" si="10"/>
        <v>17121.937999999998</v>
      </c>
      <c r="P23" s="347">
        <f t="shared" si="10"/>
        <v>18008.390500000001</v>
      </c>
      <c r="Q23" s="347">
        <f t="shared" si="10"/>
        <v>20085.773499999999</v>
      </c>
      <c r="R23" s="347">
        <f t="shared" si="10"/>
        <v>21757.612000000001</v>
      </c>
      <c r="S23" s="347">
        <v>23860.7605</v>
      </c>
      <c r="T23" s="347">
        <v>24963.992500000004</v>
      </c>
      <c r="U23" s="347">
        <v>27200.964499999998</v>
      </c>
      <c r="V23" s="484">
        <v>29673.357499999998</v>
      </c>
      <c r="W23" s="169"/>
    </row>
    <row r="24" spans="1:23" s="54" customFormat="1">
      <c r="A24" s="344" t="s">
        <v>56</v>
      </c>
      <c r="B24" s="345"/>
      <c r="C24" s="345"/>
      <c r="D24" s="345"/>
      <c r="E24" s="345"/>
      <c r="F24" s="345"/>
      <c r="G24" s="345"/>
      <c r="H24" s="345"/>
      <c r="I24" s="345"/>
      <c r="J24" s="345"/>
      <c r="K24" s="345"/>
      <c r="L24" s="345"/>
      <c r="M24" s="345"/>
      <c r="N24" s="345"/>
      <c r="O24" s="345"/>
      <c r="P24" s="345"/>
      <c r="Q24" s="345"/>
      <c r="R24" s="345"/>
      <c r="S24" s="345"/>
      <c r="T24" s="345"/>
      <c r="U24" s="485"/>
      <c r="V24" s="360"/>
      <c r="W24" s="61"/>
    </row>
    <row r="25" spans="1:23">
      <c r="A25" s="491" t="s">
        <v>136</v>
      </c>
      <c r="B25" s="475">
        <v>275.56599999999997</v>
      </c>
      <c r="C25" s="475">
        <v>35.329500000000003</v>
      </c>
      <c r="D25" s="475">
        <v>33.475999999999999</v>
      </c>
      <c r="E25" s="475">
        <v>25.434000000000001</v>
      </c>
      <c r="F25" s="475">
        <v>40.265000000000001</v>
      </c>
      <c r="G25" s="475">
        <v>615.93100000000004</v>
      </c>
      <c r="H25" s="475">
        <v>1606.7149999999999</v>
      </c>
      <c r="I25" s="475">
        <v>4202.5514999999996</v>
      </c>
      <c r="J25" s="475">
        <v>2145.2894999999999</v>
      </c>
      <c r="K25" s="475">
        <v>1862.1224999999999</v>
      </c>
      <c r="L25" s="475">
        <v>2243.2809999999999</v>
      </c>
      <c r="M25" s="475">
        <v>2178.1804999999999</v>
      </c>
      <c r="N25" s="475">
        <v>2142.5765000000001</v>
      </c>
      <c r="O25" s="475">
        <v>2180.1895</v>
      </c>
      <c r="P25" s="475">
        <v>2007.68</v>
      </c>
      <c r="Q25" s="475">
        <v>2099.5245</v>
      </c>
      <c r="R25" s="475">
        <v>2099.6354999999999</v>
      </c>
      <c r="S25" s="475">
        <v>2150.0704999999998</v>
      </c>
      <c r="T25" s="475">
        <v>2231.2325000000001</v>
      </c>
      <c r="U25" s="475">
        <v>2073.8620000000001</v>
      </c>
      <c r="V25" s="477">
        <v>1879.5895</v>
      </c>
    </row>
    <row r="26" spans="1:23">
      <c r="A26" s="491" t="s">
        <v>1</v>
      </c>
      <c r="B26" s="475">
        <v>0</v>
      </c>
      <c r="C26" s="475">
        <v>0</v>
      </c>
      <c r="D26" s="475">
        <v>0</v>
      </c>
      <c r="E26" s="475">
        <v>0</v>
      </c>
      <c r="F26" s="475">
        <v>0</v>
      </c>
      <c r="G26" s="475">
        <v>0</v>
      </c>
      <c r="H26" s="475">
        <v>0</v>
      </c>
      <c r="I26" s="475">
        <v>0</v>
      </c>
      <c r="J26" s="475">
        <v>6.9000000000000006E-2</v>
      </c>
      <c r="K26" s="475">
        <v>1.502</v>
      </c>
      <c r="L26" s="475">
        <v>2.2374999999999998</v>
      </c>
      <c r="M26" s="475">
        <v>2.1835</v>
      </c>
      <c r="N26" s="475">
        <v>1.7430000000000001</v>
      </c>
      <c r="O26" s="475">
        <v>2.2414999999999998</v>
      </c>
      <c r="P26" s="475">
        <v>1.3115000000000001</v>
      </c>
      <c r="Q26" s="475">
        <v>0.86499999999999999</v>
      </c>
      <c r="R26" s="475">
        <v>0.88649999999999995</v>
      </c>
      <c r="S26" s="475">
        <v>1.5894999999999999</v>
      </c>
      <c r="T26" s="475">
        <v>1.054</v>
      </c>
      <c r="U26" s="475">
        <v>1.0165</v>
      </c>
      <c r="V26" s="477">
        <v>0.92749999999999999</v>
      </c>
    </row>
    <row r="27" spans="1:23">
      <c r="A27" s="491" t="s">
        <v>2</v>
      </c>
      <c r="B27" s="475">
        <v>1950.4804999999999</v>
      </c>
      <c r="C27" s="475">
        <v>1936.9005</v>
      </c>
      <c r="D27" s="475">
        <v>1985.0235</v>
      </c>
      <c r="E27" s="475">
        <v>2708.48</v>
      </c>
      <c r="F27" s="475">
        <v>3355.1435000000001</v>
      </c>
      <c r="G27" s="475">
        <v>2441.7150000000001</v>
      </c>
      <c r="H27" s="475">
        <v>2459.8035</v>
      </c>
      <c r="I27" s="475">
        <v>2466.194</v>
      </c>
      <c r="J27" s="475">
        <v>2304.3164999999999</v>
      </c>
      <c r="K27" s="475">
        <v>2433.6585</v>
      </c>
      <c r="L27" s="475">
        <v>2546.0100000000002</v>
      </c>
      <c r="M27" s="475">
        <v>2454.096</v>
      </c>
      <c r="N27" s="475">
        <v>2336.1194999999998</v>
      </c>
      <c r="O27" s="475">
        <v>2218.8960000000002</v>
      </c>
      <c r="P27" s="475">
        <v>1981.354</v>
      </c>
      <c r="Q27" s="475">
        <v>1927.1195</v>
      </c>
      <c r="R27" s="475">
        <v>2199.15</v>
      </c>
      <c r="S27" s="475">
        <v>2210.1909999999998</v>
      </c>
      <c r="T27" s="475">
        <v>2079.5509999999999</v>
      </c>
      <c r="U27" s="475">
        <v>2108.9380000000001</v>
      </c>
      <c r="V27" s="477">
        <v>2158.3029999999999</v>
      </c>
    </row>
    <row r="28" spans="1:23">
      <c r="A28" s="491" t="s">
        <v>3</v>
      </c>
      <c r="B28" s="475">
        <v>24.252500000000001</v>
      </c>
      <c r="C28" s="475">
        <v>27.36</v>
      </c>
      <c r="D28" s="475">
        <v>30.038499999999999</v>
      </c>
      <c r="E28" s="475">
        <v>33.579500000000003</v>
      </c>
      <c r="F28" s="475">
        <v>45.213000000000001</v>
      </c>
      <c r="G28" s="475">
        <v>50.651000000000003</v>
      </c>
      <c r="H28" s="475">
        <v>53.359499999999997</v>
      </c>
      <c r="I28" s="475">
        <v>54.116</v>
      </c>
      <c r="J28" s="475">
        <v>39.491500000000002</v>
      </c>
      <c r="K28" s="475">
        <v>37.085500000000003</v>
      </c>
      <c r="L28" s="475">
        <v>39.810499999999998</v>
      </c>
      <c r="M28" s="475">
        <v>40.316000000000003</v>
      </c>
      <c r="N28" s="475">
        <v>41.697499999999998</v>
      </c>
      <c r="O28" s="475">
        <v>66.102500000000006</v>
      </c>
      <c r="P28" s="475">
        <v>150.32300000000001</v>
      </c>
      <c r="Q28" s="475">
        <v>164.2835</v>
      </c>
      <c r="R28" s="475">
        <v>169.89150000000001</v>
      </c>
      <c r="S28" s="475">
        <v>166.928</v>
      </c>
      <c r="T28" s="475">
        <v>122.69199999999999</v>
      </c>
      <c r="U28" s="475">
        <v>113.221</v>
      </c>
      <c r="V28" s="477">
        <v>114.0115</v>
      </c>
    </row>
    <row r="29" spans="1:23">
      <c r="A29" s="491" t="s">
        <v>4</v>
      </c>
      <c r="B29" s="475">
        <v>1201.1224999999999</v>
      </c>
      <c r="C29" s="475">
        <v>1185.7895000000001</v>
      </c>
      <c r="D29" s="475">
        <v>1173.325</v>
      </c>
      <c r="E29" s="475">
        <v>1219.9224999999999</v>
      </c>
      <c r="F29" s="475">
        <v>1474.9684999999999</v>
      </c>
      <c r="G29" s="475">
        <v>1817.499</v>
      </c>
      <c r="H29" s="475">
        <v>1659.8030000000001</v>
      </c>
      <c r="I29" s="475">
        <v>1384.4670000000001</v>
      </c>
      <c r="J29" s="475">
        <v>1352.58</v>
      </c>
      <c r="K29" s="475">
        <v>1401.4455</v>
      </c>
      <c r="L29" s="475">
        <v>1373.4594999999999</v>
      </c>
      <c r="M29" s="475">
        <v>1233.0395000000001</v>
      </c>
      <c r="N29" s="475">
        <v>1306.4295</v>
      </c>
      <c r="O29" s="475">
        <v>1237.4055000000001</v>
      </c>
      <c r="P29" s="475">
        <v>1121.5754999999999</v>
      </c>
      <c r="Q29" s="475">
        <v>1054.9770000000001</v>
      </c>
      <c r="R29" s="475">
        <v>1020.866</v>
      </c>
      <c r="S29" s="475">
        <v>1127.165</v>
      </c>
      <c r="T29" s="475">
        <v>1191.5840000000001</v>
      </c>
      <c r="U29" s="475">
        <v>1300.6565000000001</v>
      </c>
      <c r="V29" s="477">
        <v>1134.5065</v>
      </c>
    </row>
    <row r="30" spans="1:23" s="54" customFormat="1">
      <c r="A30" s="346" t="s">
        <v>46</v>
      </c>
      <c r="B30" s="347">
        <v>3451.4207999999999</v>
      </c>
      <c r="C30" s="347">
        <v>3185.3788916666663</v>
      </c>
      <c r="D30" s="347">
        <v>3221.8623249999996</v>
      </c>
      <c r="E30" s="347">
        <v>3987.4152083333333</v>
      </c>
      <c r="F30" s="347">
        <v>4915.5890750000008</v>
      </c>
      <c r="G30" s="347">
        <v>4925.7950000000001</v>
      </c>
      <c r="H30" s="347">
        <v>5779.6798666666655</v>
      </c>
      <c r="I30" s="347">
        <v>8107.3268916666657</v>
      </c>
      <c r="J30" s="347">
        <v>5841.7453333333342</v>
      </c>
      <c r="K30" s="347">
        <v>5735.8128416666659</v>
      </c>
      <c r="L30" s="347">
        <v>6204.7972416666671</v>
      </c>
      <c r="M30" s="347">
        <v>5907.8142833333332</v>
      </c>
      <c r="N30" s="347">
        <v>5828.5647833333333</v>
      </c>
      <c r="O30" s="347">
        <v>5704.8337916666669</v>
      </c>
      <c r="P30" s="347">
        <v>5262.2429166666661</v>
      </c>
      <c r="Q30" s="347">
        <v>5246.7684499999996</v>
      </c>
      <c r="R30" s="347">
        <v>5490.4284583333338</v>
      </c>
      <c r="S30" s="347">
        <v>5655.9428833333332</v>
      </c>
      <c r="T30" s="347">
        <v>5626.1123916666656</v>
      </c>
      <c r="U30" s="347">
        <v>5597.6928583333338</v>
      </c>
      <c r="V30" s="484">
        <v>5287.3379999999997</v>
      </c>
      <c r="W30" s="61"/>
    </row>
    <row r="31" spans="1:23" s="54" customFormat="1">
      <c r="A31" s="344" t="s">
        <v>193</v>
      </c>
      <c r="B31" s="345"/>
      <c r="C31" s="345"/>
      <c r="D31" s="345"/>
      <c r="E31" s="345"/>
      <c r="F31" s="345"/>
      <c r="G31" s="345"/>
      <c r="H31" s="345"/>
      <c r="I31" s="345"/>
      <c r="J31" s="345"/>
      <c r="K31" s="345"/>
      <c r="L31" s="345"/>
      <c r="M31" s="345"/>
      <c r="N31" s="345"/>
      <c r="O31" s="345"/>
      <c r="P31" s="345"/>
      <c r="Q31" s="345"/>
      <c r="R31" s="345"/>
      <c r="S31" s="345"/>
      <c r="T31" s="345"/>
      <c r="U31" s="485"/>
      <c r="V31" s="360"/>
      <c r="W31" s="61"/>
    </row>
    <row r="32" spans="1:23">
      <c r="A32" s="492" t="s">
        <v>5</v>
      </c>
      <c r="B32" s="475">
        <v>360.67599999999999</v>
      </c>
      <c r="C32" s="475">
        <v>352.7115</v>
      </c>
      <c r="D32" s="475">
        <v>365.75850000000003</v>
      </c>
      <c r="E32" s="475">
        <v>355.41399999999999</v>
      </c>
      <c r="F32" s="475">
        <v>433.08249999999998</v>
      </c>
      <c r="G32" s="475">
        <v>418.9135</v>
      </c>
      <c r="H32" s="475">
        <v>398.36149999999998</v>
      </c>
      <c r="I32" s="475">
        <v>395.17250000000001</v>
      </c>
      <c r="J32" s="475">
        <v>235.62950000000001</v>
      </c>
      <c r="K32" s="475">
        <v>32.709499999999998</v>
      </c>
      <c r="L32" s="475">
        <v>183.32849999999999</v>
      </c>
      <c r="M32" s="475">
        <v>182.98750000000001</v>
      </c>
      <c r="N32" s="475">
        <v>58.761499999999998</v>
      </c>
      <c r="O32" s="475">
        <v>55.496499999999997</v>
      </c>
      <c r="P32" s="475">
        <v>61.032499999999999</v>
      </c>
      <c r="Q32" s="475">
        <v>56.661499999999997</v>
      </c>
      <c r="R32" s="475">
        <v>86.043499999999995</v>
      </c>
      <c r="S32" s="475">
        <v>73.904499999999999</v>
      </c>
      <c r="T32" s="475">
        <v>82.474000000000004</v>
      </c>
      <c r="U32" s="475">
        <v>86.436000000000007</v>
      </c>
      <c r="V32" s="477">
        <v>136.15899999999999</v>
      </c>
    </row>
    <row r="33" spans="1:23">
      <c r="A33" s="492" t="s">
        <v>215</v>
      </c>
      <c r="B33" s="475">
        <v>0</v>
      </c>
      <c r="C33" s="475">
        <v>0</v>
      </c>
      <c r="D33" s="475">
        <v>0</v>
      </c>
      <c r="E33" s="475">
        <v>0</v>
      </c>
      <c r="F33" s="475">
        <v>0</v>
      </c>
      <c r="G33" s="475">
        <v>0</v>
      </c>
      <c r="H33" s="475">
        <v>0</v>
      </c>
      <c r="I33" s="475">
        <v>0</v>
      </c>
      <c r="J33" s="475">
        <v>0</v>
      </c>
      <c r="K33" s="475">
        <v>0</v>
      </c>
      <c r="L33" s="475">
        <v>0</v>
      </c>
      <c r="M33" s="475">
        <v>0</v>
      </c>
      <c r="N33" s="475">
        <v>0</v>
      </c>
      <c r="O33" s="475">
        <v>0</v>
      </c>
      <c r="P33" s="475">
        <v>0</v>
      </c>
      <c r="Q33" s="475">
        <v>4.9500000000000002E-2</v>
      </c>
      <c r="R33" s="475">
        <v>0</v>
      </c>
      <c r="S33" s="475">
        <v>0</v>
      </c>
      <c r="T33" s="475">
        <v>0</v>
      </c>
      <c r="U33" s="475">
        <v>0</v>
      </c>
      <c r="V33" s="477">
        <v>0</v>
      </c>
    </row>
    <row r="34" spans="1:23">
      <c r="A34" s="492" t="s">
        <v>156</v>
      </c>
      <c r="B34" s="475">
        <v>0</v>
      </c>
      <c r="C34" s="475">
        <v>0</v>
      </c>
      <c r="D34" s="475">
        <v>0</v>
      </c>
      <c r="E34" s="475">
        <v>0</v>
      </c>
      <c r="F34" s="475">
        <v>0</v>
      </c>
      <c r="G34" s="475">
        <v>0</v>
      </c>
      <c r="H34" s="475">
        <v>0</v>
      </c>
      <c r="I34" s="475">
        <v>0</v>
      </c>
      <c r="J34" s="475">
        <v>0</v>
      </c>
      <c r="K34" s="475">
        <v>0</v>
      </c>
      <c r="L34" s="475">
        <v>0</v>
      </c>
      <c r="M34" s="475">
        <v>0</v>
      </c>
      <c r="N34" s="475">
        <v>0</v>
      </c>
      <c r="O34" s="475">
        <v>2.2120000000000002</v>
      </c>
      <c r="P34" s="475">
        <v>3.633</v>
      </c>
      <c r="Q34" s="475">
        <v>4.1795</v>
      </c>
      <c r="R34" s="475">
        <v>3.7690000000000001</v>
      </c>
      <c r="S34" s="475">
        <v>3.97</v>
      </c>
      <c r="T34" s="475">
        <v>4.133</v>
      </c>
      <c r="U34" s="475">
        <v>3.903</v>
      </c>
      <c r="V34" s="477">
        <v>3.1785000000000001</v>
      </c>
    </row>
    <row r="35" spans="1:23">
      <c r="A35" s="492" t="s">
        <v>155</v>
      </c>
      <c r="B35" s="475">
        <v>566.53700000000003</v>
      </c>
      <c r="C35" s="475">
        <v>378.702</v>
      </c>
      <c r="D35" s="475">
        <v>27.7285</v>
      </c>
      <c r="E35" s="475">
        <v>27.130500000000001</v>
      </c>
      <c r="F35" s="475">
        <v>92.405500000000004</v>
      </c>
      <c r="G35" s="475">
        <v>57.423000000000002</v>
      </c>
      <c r="H35" s="475">
        <v>5.8265000000000002</v>
      </c>
      <c r="I35" s="475">
        <v>159.85149999999999</v>
      </c>
      <c r="J35" s="475">
        <v>143.85499999999999</v>
      </c>
      <c r="K35" s="475">
        <v>48.384999999999998</v>
      </c>
      <c r="L35" s="475">
        <v>92.179500000000004</v>
      </c>
      <c r="M35" s="475">
        <v>520.30899999999997</v>
      </c>
      <c r="N35" s="475">
        <v>213.107</v>
      </c>
      <c r="O35" s="475">
        <v>47.788499999999999</v>
      </c>
      <c r="P35" s="475">
        <v>42.892000000000003</v>
      </c>
      <c r="Q35" s="475">
        <v>170.97499999999999</v>
      </c>
      <c r="R35" s="475">
        <v>207.608</v>
      </c>
      <c r="S35" s="475">
        <v>490.10550000000001</v>
      </c>
      <c r="T35" s="475">
        <v>623.20799999999997</v>
      </c>
      <c r="U35" s="475">
        <v>793.29650000000004</v>
      </c>
      <c r="V35" s="477">
        <v>918.40099999999995</v>
      </c>
    </row>
    <row r="36" spans="1:23">
      <c r="A36" s="492" t="s">
        <v>151</v>
      </c>
      <c r="B36" s="475">
        <v>439.50299999999999</v>
      </c>
      <c r="C36" s="475">
        <v>358.96449999999999</v>
      </c>
      <c r="D36" s="475">
        <v>588.202</v>
      </c>
      <c r="E36" s="475">
        <v>597.78300000000002</v>
      </c>
      <c r="F36" s="475">
        <v>704.99149999999997</v>
      </c>
      <c r="G36" s="475">
        <v>760.61400000000003</v>
      </c>
      <c r="H36" s="475">
        <v>758.69799999999998</v>
      </c>
      <c r="I36" s="475">
        <v>708.19550000000004</v>
      </c>
      <c r="J36" s="475">
        <v>676.21749999999997</v>
      </c>
      <c r="K36" s="475">
        <v>717.25450000000001</v>
      </c>
      <c r="L36" s="475">
        <v>832.87800000000004</v>
      </c>
      <c r="M36" s="475">
        <v>619.13649999999996</v>
      </c>
      <c r="N36" s="475">
        <v>528.9</v>
      </c>
      <c r="O36" s="475">
        <v>321.79000000000002</v>
      </c>
      <c r="P36" s="475">
        <v>303.81549999999999</v>
      </c>
      <c r="Q36" s="475">
        <v>298.08</v>
      </c>
      <c r="R36" s="475">
        <v>308.8295</v>
      </c>
      <c r="S36" s="475">
        <v>339.38749999999999</v>
      </c>
      <c r="T36" s="475">
        <v>341.63200000000001</v>
      </c>
      <c r="U36" s="475">
        <v>320.8655</v>
      </c>
      <c r="V36" s="477">
        <v>348.8535</v>
      </c>
    </row>
    <row r="37" spans="1:23">
      <c r="A37" s="492" t="s">
        <v>59</v>
      </c>
      <c r="B37" s="475">
        <v>17.175000000000001</v>
      </c>
      <c r="C37" s="475">
        <v>16.523499999999999</v>
      </c>
      <c r="D37" s="475">
        <v>17.556000000000001</v>
      </c>
      <c r="E37" s="475">
        <v>14.532</v>
      </c>
      <c r="F37" s="475">
        <v>11.153</v>
      </c>
      <c r="G37" s="475">
        <v>12.361000000000001</v>
      </c>
      <c r="H37" s="475">
        <v>14.8695</v>
      </c>
      <c r="I37" s="475">
        <v>12.9795</v>
      </c>
      <c r="J37" s="475">
        <v>11.845499999999999</v>
      </c>
      <c r="K37" s="475">
        <v>16.902999999999999</v>
      </c>
      <c r="L37" s="475">
        <v>17.38</v>
      </c>
      <c r="M37" s="475">
        <v>19.635999999999999</v>
      </c>
      <c r="N37" s="475">
        <v>17.406500000000001</v>
      </c>
      <c r="O37" s="475">
        <v>17.276499999999999</v>
      </c>
      <c r="P37" s="475">
        <v>18.528500000000001</v>
      </c>
      <c r="Q37" s="475">
        <v>18.541</v>
      </c>
      <c r="R37" s="475">
        <v>21.293500000000002</v>
      </c>
      <c r="S37" s="475">
        <v>32.119500000000002</v>
      </c>
      <c r="T37" s="475">
        <v>23.164000000000001</v>
      </c>
      <c r="U37" s="475">
        <v>35.192999999999998</v>
      </c>
      <c r="V37" s="477">
        <v>34.749000000000002</v>
      </c>
    </row>
    <row r="38" spans="1:23">
      <c r="A38" s="492" t="s">
        <v>150</v>
      </c>
      <c r="B38" s="475">
        <v>1115.1075000000001</v>
      </c>
      <c r="C38" s="475">
        <v>1168.8775000000001</v>
      </c>
      <c r="D38" s="475">
        <v>1069.3889999999999</v>
      </c>
      <c r="E38" s="475">
        <v>881.70699999999999</v>
      </c>
      <c r="F38" s="475">
        <v>797.89549999999997</v>
      </c>
      <c r="G38" s="475">
        <v>976.61749999999995</v>
      </c>
      <c r="H38" s="475">
        <v>922.4375</v>
      </c>
      <c r="I38" s="475">
        <v>696.50400000000002</v>
      </c>
      <c r="J38" s="475">
        <v>633.66600000000005</v>
      </c>
      <c r="K38" s="475">
        <v>876.6155</v>
      </c>
      <c r="L38" s="475">
        <v>1464.6914999999999</v>
      </c>
      <c r="M38" s="475">
        <v>1664.4469999999999</v>
      </c>
      <c r="N38" s="475">
        <v>1308.3875</v>
      </c>
      <c r="O38" s="475">
        <v>1228.386</v>
      </c>
      <c r="P38" s="475">
        <v>1560.9414999999999</v>
      </c>
      <c r="Q38" s="475">
        <v>1594.0315000000001</v>
      </c>
      <c r="R38" s="475">
        <v>1943.1614999999999</v>
      </c>
      <c r="S38" s="475">
        <v>1851.076</v>
      </c>
      <c r="T38" s="475">
        <v>1868.249</v>
      </c>
      <c r="U38" s="475">
        <v>2285.5445</v>
      </c>
      <c r="V38" s="477">
        <v>2394.1849999999999</v>
      </c>
    </row>
    <row r="39" spans="1:23">
      <c r="A39" s="493" t="s">
        <v>216</v>
      </c>
      <c r="B39" s="475">
        <v>0</v>
      </c>
      <c r="C39" s="475">
        <v>0</v>
      </c>
      <c r="D39" s="475">
        <v>0</v>
      </c>
      <c r="E39" s="475">
        <v>0</v>
      </c>
      <c r="F39" s="475">
        <v>0</v>
      </c>
      <c r="G39" s="475">
        <v>0</v>
      </c>
      <c r="H39" s="475">
        <v>0</v>
      </c>
      <c r="I39" s="475">
        <v>0</v>
      </c>
      <c r="J39" s="475">
        <v>22.116499999999998</v>
      </c>
      <c r="K39" s="475">
        <v>103.944</v>
      </c>
      <c r="L39" s="475">
        <v>170.97300000000001</v>
      </c>
      <c r="M39" s="475">
        <v>91.53</v>
      </c>
      <c r="N39" s="475">
        <v>10.43</v>
      </c>
      <c r="O39" s="475">
        <v>9.2479999999999993</v>
      </c>
      <c r="P39" s="475">
        <v>0.03</v>
      </c>
      <c r="Q39" s="475">
        <v>0</v>
      </c>
      <c r="R39" s="475">
        <v>0</v>
      </c>
      <c r="S39" s="475">
        <v>0</v>
      </c>
      <c r="T39" s="475">
        <v>0</v>
      </c>
      <c r="U39" s="475">
        <v>0</v>
      </c>
      <c r="V39" s="477">
        <v>0</v>
      </c>
    </row>
    <row r="40" spans="1:23">
      <c r="A40" s="492" t="s">
        <v>153</v>
      </c>
      <c r="B40" s="475">
        <v>19.579499999999999</v>
      </c>
      <c r="C40" s="475">
        <v>174.345</v>
      </c>
      <c r="D40" s="475">
        <v>149.458</v>
      </c>
      <c r="E40" s="475">
        <v>156.119</v>
      </c>
      <c r="F40" s="475">
        <v>85.247</v>
      </c>
      <c r="G40" s="475">
        <v>51.851500000000001</v>
      </c>
      <c r="H40" s="475">
        <v>61.271000000000001</v>
      </c>
      <c r="I40" s="475">
        <v>9.1110000000000007</v>
      </c>
      <c r="J40" s="475">
        <v>0.379</v>
      </c>
      <c r="K40" s="475">
        <v>6.577</v>
      </c>
      <c r="L40" s="475">
        <v>8.2889999999999997</v>
      </c>
      <c r="M40" s="475">
        <v>5.9305000000000003</v>
      </c>
      <c r="N40" s="475">
        <v>2.3824999999999998</v>
      </c>
      <c r="O40" s="475">
        <v>1.4295</v>
      </c>
      <c r="P40" s="475">
        <v>0.90249999999999997</v>
      </c>
      <c r="Q40" s="475">
        <v>51.942500000000003</v>
      </c>
      <c r="R40" s="475">
        <v>308.09100000000001</v>
      </c>
      <c r="S40" s="475">
        <v>472.71600000000001</v>
      </c>
      <c r="T40" s="475">
        <v>802.19500000000005</v>
      </c>
      <c r="U40" s="475">
        <v>845.07500000000005</v>
      </c>
      <c r="V40" s="477">
        <v>765.54</v>
      </c>
    </row>
    <row r="41" spans="1:23">
      <c r="A41" s="492" t="s">
        <v>6</v>
      </c>
      <c r="B41" s="475">
        <v>0</v>
      </c>
      <c r="C41" s="475">
        <v>0</v>
      </c>
      <c r="D41" s="475">
        <v>0</v>
      </c>
      <c r="E41" s="475">
        <v>0</v>
      </c>
      <c r="F41" s="475">
        <v>0</v>
      </c>
      <c r="G41" s="475">
        <v>122.92400000000001</v>
      </c>
      <c r="H41" s="475">
        <v>197.17349999999999</v>
      </c>
      <c r="I41" s="475">
        <v>203.155</v>
      </c>
      <c r="J41" s="475">
        <v>266.92750000000001</v>
      </c>
      <c r="K41" s="475">
        <v>253.90299999999999</v>
      </c>
      <c r="L41" s="475">
        <v>131.99600000000001</v>
      </c>
      <c r="M41" s="475">
        <v>28.176500000000001</v>
      </c>
      <c r="N41" s="475">
        <v>7.2294999999999998</v>
      </c>
      <c r="O41" s="475">
        <v>8.9540000000000006</v>
      </c>
      <c r="P41" s="475">
        <v>11.493</v>
      </c>
      <c r="Q41" s="475">
        <v>6.9675000000000002</v>
      </c>
      <c r="R41" s="475">
        <v>6.4189999999999996</v>
      </c>
      <c r="S41" s="475">
        <v>6.1974999999999998</v>
      </c>
      <c r="T41" s="475">
        <v>15.381</v>
      </c>
      <c r="U41" s="475">
        <v>13.1965</v>
      </c>
      <c r="V41" s="477">
        <v>1.839</v>
      </c>
    </row>
    <row r="42" spans="1:23">
      <c r="A42" s="492" t="s">
        <v>7</v>
      </c>
      <c r="B42" s="475">
        <v>18.098500000000001</v>
      </c>
      <c r="C42" s="475">
        <v>18.198499999999999</v>
      </c>
      <c r="D42" s="475">
        <v>23.2685</v>
      </c>
      <c r="E42" s="475">
        <v>23.689499999999999</v>
      </c>
      <c r="F42" s="475">
        <v>25.860499999999998</v>
      </c>
      <c r="G42" s="475">
        <v>30.584</v>
      </c>
      <c r="H42" s="475">
        <v>32.747</v>
      </c>
      <c r="I42" s="475">
        <v>33.1235</v>
      </c>
      <c r="J42" s="475">
        <v>32.377499999999998</v>
      </c>
      <c r="K42" s="475">
        <v>27.403500000000001</v>
      </c>
      <c r="L42" s="475">
        <v>31.064</v>
      </c>
      <c r="M42" s="475">
        <v>38.911999999999999</v>
      </c>
      <c r="N42" s="475">
        <v>46.072000000000003</v>
      </c>
      <c r="O42" s="475">
        <v>44.588000000000001</v>
      </c>
      <c r="P42" s="475">
        <v>47.365000000000002</v>
      </c>
      <c r="Q42" s="475">
        <v>54.173499999999997</v>
      </c>
      <c r="R42" s="475">
        <v>60.549500000000002</v>
      </c>
      <c r="S42" s="475">
        <v>63.502499999999998</v>
      </c>
      <c r="T42" s="475">
        <v>74.394999999999996</v>
      </c>
      <c r="U42" s="475">
        <v>67.983000000000004</v>
      </c>
      <c r="V42" s="477">
        <v>159.8835</v>
      </c>
    </row>
    <row r="43" spans="1:23">
      <c r="A43" s="492" t="s">
        <v>154</v>
      </c>
      <c r="B43" s="475">
        <v>0</v>
      </c>
      <c r="C43" s="475">
        <v>0</v>
      </c>
      <c r="D43" s="475">
        <v>0</v>
      </c>
      <c r="E43" s="475">
        <v>0</v>
      </c>
      <c r="F43" s="475">
        <v>0</v>
      </c>
      <c r="G43" s="475">
        <v>0</v>
      </c>
      <c r="H43" s="475">
        <v>0</v>
      </c>
      <c r="I43" s="475">
        <v>0</v>
      </c>
      <c r="J43" s="475">
        <v>0</v>
      </c>
      <c r="K43" s="475">
        <v>108.8695</v>
      </c>
      <c r="L43" s="475">
        <v>356.9</v>
      </c>
      <c r="M43" s="475">
        <v>1425.0795000000001</v>
      </c>
      <c r="N43" s="475">
        <v>1611.4114999999999</v>
      </c>
      <c r="O43" s="475">
        <v>1676.665</v>
      </c>
      <c r="P43" s="475">
        <v>1221.5930000000001</v>
      </c>
      <c r="Q43" s="475">
        <v>1175.4665</v>
      </c>
      <c r="R43" s="475">
        <v>1172.2565</v>
      </c>
      <c r="S43" s="475">
        <v>1282.5374999999999</v>
      </c>
      <c r="T43" s="475">
        <v>1337.296</v>
      </c>
      <c r="U43" s="475">
        <v>1500.4369999999999</v>
      </c>
      <c r="V43" s="477">
        <v>1550.4245000000001</v>
      </c>
    </row>
    <row r="44" spans="1:23">
      <c r="A44" s="493" t="s">
        <v>8</v>
      </c>
      <c r="B44" s="475">
        <v>405.452</v>
      </c>
      <c r="C44" s="475">
        <v>327.53199999999998</v>
      </c>
      <c r="D44" s="475">
        <v>233.28649999999999</v>
      </c>
      <c r="E44" s="475">
        <v>174.59</v>
      </c>
      <c r="F44" s="475">
        <v>122.41800000000001</v>
      </c>
      <c r="G44" s="475">
        <v>137.839</v>
      </c>
      <c r="H44" s="475">
        <v>119.0085</v>
      </c>
      <c r="I44" s="475">
        <v>238.46700000000001</v>
      </c>
      <c r="J44" s="475">
        <v>118.05249999999999</v>
      </c>
      <c r="K44" s="475">
        <v>183.99350000000001</v>
      </c>
      <c r="L44" s="475">
        <v>324.71100000000001</v>
      </c>
      <c r="M44" s="475">
        <v>262.96050000000002</v>
      </c>
      <c r="N44" s="475">
        <v>281.8535</v>
      </c>
      <c r="O44" s="475">
        <v>73.361000000000004</v>
      </c>
      <c r="P44" s="475">
        <v>7.13</v>
      </c>
      <c r="Q44" s="475">
        <v>13.903</v>
      </c>
      <c r="R44" s="475">
        <v>18.277000000000001</v>
      </c>
      <c r="S44" s="475">
        <v>16.5825</v>
      </c>
      <c r="T44" s="475">
        <v>7.61</v>
      </c>
      <c r="U44" s="475">
        <v>11.795</v>
      </c>
      <c r="V44" s="477">
        <v>97.120999999999995</v>
      </c>
    </row>
    <row r="45" spans="1:23">
      <c r="A45" s="493" t="s">
        <v>9</v>
      </c>
      <c r="B45" s="475">
        <v>57.093000000000004</v>
      </c>
      <c r="C45" s="475">
        <v>68.037000000000006</v>
      </c>
      <c r="D45" s="475">
        <v>65.3245</v>
      </c>
      <c r="E45" s="475">
        <v>81.004999999999995</v>
      </c>
      <c r="F45" s="475">
        <v>80.106999999999999</v>
      </c>
      <c r="G45" s="475">
        <v>51.294499999999999</v>
      </c>
      <c r="H45" s="475">
        <v>45.013500000000001</v>
      </c>
      <c r="I45" s="475">
        <v>32.57</v>
      </c>
      <c r="J45" s="475">
        <v>38.868000000000002</v>
      </c>
      <c r="K45" s="475">
        <v>26.5</v>
      </c>
      <c r="L45" s="475">
        <v>21.513999999999999</v>
      </c>
      <c r="M45" s="475">
        <v>16.603999999999999</v>
      </c>
      <c r="N45" s="475">
        <v>18.707000000000001</v>
      </c>
      <c r="O45" s="475">
        <v>25.487500000000001</v>
      </c>
      <c r="P45" s="475">
        <v>20.71</v>
      </c>
      <c r="Q45" s="475">
        <v>24.338999999999999</v>
      </c>
      <c r="R45" s="475">
        <v>25.885000000000002</v>
      </c>
      <c r="S45" s="475">
        <v>24.524000000000001</v>
      </c>
      <c r="T45" s="475">
        <v>21.5535</v>
      </c>
      <c r="U45" s="475">
        <v>12.101000000000001</v>
      </c>
      <c r="V45" s="477">
        <v>17.528500000000001</v>
      </c>
    </row>
    <row r="46" spans="1:23">
      <c r="A46" s="493" t="s">
        <v>57</v>
      </c>
      <c r="B46" s="475">
        <v>953.46400000000006</v>
      </c>
      <c r="C46" s="475">
        <v>1028.9204999999999</v>
      </c>
      <c r="D46" s="475">
        <v>1106.4490000000001</v>
      </c>
      <c r="E46" s="475">
        <v>1016.976</v>
      </c>
      <c r="F46" s="475">
        <v>1119.4065000000001</v>
      </c>
      <c r="G46" s="475">
        <v>1259.2615000000001</v>
      </c>
      <c r="H46" s="475">
        <v>1206.5934999999999</v>
      </c>
      <c r="I46" s="475">
        <v>891.86850000000004</v>
      </c>
      <c r="J46" s="475">
        <v>810.10850000000005</v>
      </c>
      <c r="K46" s="475">
        <v>1068.7674999999999</v>
      </c>
      <c r="L46" s="475">
        <v>1404.3934999999999</v>
      </c>
      <c r="M46" s="475">
        <v>1372.106</v>
      </c>
      <c r="N46" s="475">
        <v>1489.297</v>
      </c>
      <c r="O46" s="475">
        <v>1400.6144999999999</v>
      </c>
      <c r="P46" s="475">
        <v>1393.626</v>
      </c>
      <c r="Q46" s="475">
        <v>1498.3125</v>
      </c>
      <c r="R46" s="475">
        <v>1658.8315</v>
      </c>
      <c r="S46" s="475">
        <v>1717.518</v>
      </c>
      <c r="T46" s="475">
        <v>1680.0119999999999</v>
      </c>
      <c r="U46" s="475">
        <v>1790.2170000000001</v>
      </c>
      <c r="V46" s="477">
        <v>1684.4349999999999</v>
      </c>
    </row>
    <row r="47" spans="1:23" s="54" customFormat="1">
      <c r="A47" s="346" t="s">
        <v>46</v>
      </c>
      <c r="B47" s="347">
        <f t="shared" ref="B47:O47" si="11">SUM(B32:B46)</f>
        <v>3952.6854999999996</v>
      </c>
      <c r="C47" s="347">
        <f t="shared" si="11"/>
        <v>3892.8119999999999</v>
      </c>
      <c r="D47" s="347">
        <f t="shared" si="11"/>
        <v>3646.4205000000006</v>
      </c>
      <c r="E47" s="347">
        <f t="shared" si="11"/>
        <v>3328.9460000000004</v>
      </c>
      <c r="F47" s="347">
        <f t="shared" si="11"/>
        <v>3472.5669999999996</v>
      </c>
      <c r="G47" s="347">
        <f t="shared" si="11"/>
        <v>3879.6835000000001</v>
      </c>
      <c r="H47" s="347">
        <f t="shared" si="11"/>
        <v>3762</v>
      </c>
      <c r="I47" s="347">
        <f t="shared" si="11"/>
        <v>3380.9980000000005</v>
      </c>
      <c r="J47" s="347">
        <f t="shared" si="11"/>
        <v>2990.0429999999997</v>
      </c>
      <c r="K47" s="347">
        <f t="shared" si="11"/>
        <v>3471.8254999999995</v>
      </c>
      <c r="L47" s="347">
        <f t="shared" si="11"/>
        <v>5040.2980000000007</v>
      </c>
      <c r="M47" s="347">
        <f t="shared" si="11"/>
        <v>6247.8149999999996</v>
      </c>
      <c r="N47" s="347">
        <f t="shared" si="11"/>
        <v>5593.9454999999998</v>
      </c>
      <c r="O47" s="347">
        <f t="shared" si="11"/>
        <v>4913.2969999999996</v>
      </c>
      <c r="P47" s="347">
        <v>4693.6917666666668</v>
      </c>
      <c r="Q47" s="347">
        <v>4967.6219083333335</v>
      </c>
      <c r="R47" s="347">
        <v>5821.013808333335</v>
      </c>
      <c r="S47" s="347">
        <v>6374.1402083333332</v>
      </c>
      <c r="T47" s="347">
        <v>6881.3015333333324</v>
      </c>
      <c r="U47" s="347">
        <v>7766.041891666664</v>
      </c>
      <c r="V47" s="484">
        <v>8112.2975000000006</v>
      </c>
      <c r="W47" s="61"/>
    </row>
    <row r="48" spans="1:23" s="54" customFormat="1">
      <c r="A48" s="344" t="s">
        <v>194</v>
      </c>
      <c r="B48" s="345"/>
      <c r="C48" s="345"/>
      <c r="D48" s="345"/>
      <c r="E48" s="345"/>
      <c r="F48" s="345"/>
      <c r="G48" s="345"/>
      <c r="H48" s="345"/>
      <c r="I48" s="345"/>
      <c r="J48" s="345"/>
      <c r="K48" s="345"/>
      <c r="L48" s="345"/>
      <c r="M48" s="345"/>
      <c r="N48" s="345"/>
      <c r="O48" s="345"/>
      <c r="P48" s="345"/>
      <c r="Q48" s="345"/>
      <c r="R48" s="345"/>
      <c r="S48" s="345"/>
      <c r="T48" s="345"/>
      <c r="U48" s="485"/>
      <c r="V48" s="360"/>
      <c r="W48" s="61"/>
    </row>
    <row r="49" spans="1:23">
      <c r="A49" s="50" t="s">
        <v>10</v>
      </c>
      <c r="B49" s="476">
        <v>9.0495000000000001</v>
      </c>
      <c r="C49" s="476">
        <v>8.2234999999999996</v>
      </c>
      <c r="D49" s="476">
        <v>7.4130000000000003</v>
      </c>
      <c r="E49" s="476">
        <v>7.4085000000000001</v>
      </c>
      <c r="F49" s="476">
        <v>6.9554999999999998</v>
      </c>
      <c r="G49" s="476">
        <v>8.23</v>
      </c>
      <c r="H49" s="476">
        <v>8.0060000000000002</v>
      </c>
      <c r="I49" s="476">
        <v>9.26</v>
      </c>
      <c r="J49" s="476">
        <v>17.158000000000001</v>
      </c>
      <c r="K49" s="476">
        <v>19.4925</v>
      </c>
      <c r="L49" s="476">
        <v>18.251000000000001</v>
      </c>
      <c r="M49" s="476">
        <v>17.169</v>
      </c>
      <c r="N49" s="476">
        <v>16.245000000000001</v>
      </c>
      <c r="O49" s="476">
        <v>20.340499999999999</v>
      </c>
      <c r="P49" s="476">
        <v>22.8675</v>
      </c>
      <c r="Q49" s="476">
        <v>24.085000000000001</v>
      </c>
      <c r="R49" s="476">
        <v>24.010999999999999</v>
      </c>
      <c r="S49" s="476">
        <v>22.186499999999999</v>
      </c>
      <c r="T49" s="476">
        <v>22.867999999999999</v>
      </c>
      <c r="U49" s="476">
        <v>21.119499999999999</v>
      </c>
      <c r="V49" s="481">
        <v>22.875</v>
      </c>
    </row>
    <row r="50" spans="1:23">
      <c r="A50" s="50" t="s">
        <v>11</v>
      </c>
      <c r="B50" s="476">
        <v>0</v>
      </c>
      <c r="C50" s="476">
        <v>0</v>
      </c>
      <c r="D50" s="476">
        <v>0</v>
      </c>
      <c r="E50" s="476">
        <v>0</v>
      </c>
      <c r="F50" s="476">
        <v>0</v>
      </c>
      <c r="G50" s="476">
        <v>0</v>
      </c>
      <c r="H50" s="476">
        <v>0</v>
      </c>
      <c r="I50" s="476">
        <v>0</v>
      </c>
      <c r="J50" s="476">
        <v>0</v>
      </c>
      <c r="K50" s="476">
        <v>0</v>
      </c>
      <c r="L50" s="476">
        <v>0</v>
      </c>
      <c r="M50" s="476">
        <v>0</v>
      </c>
      <c r="N50" s="476">
        <v>0</v>
      </c>
      <c r="O50" s="476">
        <v>0</v>
      </c>
      <c r="P50" s="476">
        <v>0</v>
      </c>
      <c r="Q50" s="476">
        <v>0</v>
      </c>
      <c r="R50" s="476">
        <v>0</v>
      </c>
      <c r="S50" s="476">
        <v>0</v>
      </c>
      <c r="T50" s="476">
        <v>0.27050000000000002</v>
      </c>
      <c r="U50" s="476">
        <v>0</v>
      </c>
      <c r="V50" s="481">
        <v>0</v>
      </c>
    </row>
    <row r="51" spans="1:23">
      <c r="A51" s="50" t="s">
        <v>287</v>
      </c>
      <c r="B51" s="476">
        <v>0</v>
      </c>
      <c r="C51" s="476">
        <v>0</v>
      </c>
      <c r="D51" s="476">
        <v>0</v>
      </c>
      <c r="E51" s="476">
        <v>0</v>
      </c>
      <c r="F51" s="476">
        <v>0</v>
      </c>
      <c r="G51" s="476">
        <v>0</v>
      </c>
      <c r="H51" s="476">
        <v>0</v>
      </c>
      <c r="I51" s="476">
        <v>0</v>
      </c>
      <c r="J51" s="476">
        <v>0</v>
      </c>
      <c r="K51" s="476">
        <v>0</v>
      </c>
      <c r="L51" s="476">
        <v>0</v>
      </c>
      <c r="M51" s="476">
        <v>0</v>
      </c>
      <c r="N51" s="476">
        <v>0</v>
      </c>
      <c r="O51" s="476">
        <v>0</v>
      </c>
      <c r="P51" s="476">
        <v>0</v>
      </c>
      <c r="Q51" s="476">
        <v>0</v>
      </c>
      <c r="R51" s="476">
        <v>0</v>
      </c>
      <c r="S51" s="476">
        <v>0</v>
      </c>
      <c r="T51" s="476">
        <v>0</v>
      </c>
      <c r="U51" s="476">
        <v>0.3695</v>
      </c>
      <c r="V51" s="481">
        <v>0.60699999999999998</v>
      </c>
    </row>
    <row r="52" spans="1:23">
      <c r="A52" s="49" t="s">
        <v>217</v>
      </c>
      <c r="B52" s="476">
        <v>0</v>
      </c>
      <c r="C52" s="476">
        <v>0</v>
      </c>
      <c r="D52" s="476">
        <v>0</v>
      </c>
      <c r="E52" s="476">
        <v>0</v>
      </c>
      <c r="F52" s="476">
        <v>0</v>
      </c>
      <c r="G52" s="476">
        <v>0</v>
      </c>
      <c r="H52" s="476">
        <v>0</v>
      </c>
      <c r="I52" s="476">
        <v>0</v>
      </c>
      <c r="J52" s="476">
        <v>0</v>
      </c>
      <c r="K52" s="476">
        <v>0</v>
      </c>
      <c r="L52" s="476">
        <v>0</v>
      </c>
      <c r="M52" s="476">
        <v>0</v>
      </c>
      <c r="N52" s="476">
        <v>0</v>
      </c>
      <c r="O52" s="476">
        <v>0</v>
      </c>
      <c r="P52" s="476">
        <v>0</v>
      </c>
      <c r="Q52" s="476">
        <v>0</v>
      </c>
      <c r="R52" s="476">
        <v>0</v>
      </c>
      <c r="S52" s="476">
        <v>0</v>
      </c>
      <c r="T52" s="476">
        <v>0</v>
      </c>
      <c r="U52" s="476">
        <v>0</v>
      </c>
      <c r="V52" s="481">
        <v>0</v>
      </c>
    </row>
    <row r="53" spans="1:23">
      <c r="A53" s="50" t="s">
        <v>12</v>
      </c>
      <c r="B53" s="476">
        <v>14.192500000000001</v>
      </c>
      <c r="C53" s="476">
        <v>10.273</v>
      </c>
      <c r="D53" s="476">
        <v>15.358499999999999</v>
      </c>
      <c r="E53" s="476">
        <v>17.790500000000002</v>
      </c>
      <c r="F53" s="476">
        <v>18.087</v>
      </c>
      <c r="G53" s="476">
        <v>16.205500000000001</v>
      </c>
      <c r="H53" s="476">
        <v>14.581</v>
      </c>
      <c r="I53" s="476">
        <v>7.9044999999999996</v>
      </c>
      <c r="J53" s="476">
        <v>5.2679999999999998</v>
      </c>
      <c r="K53" s="476">
        <v>4.7755000000000001</v>
      </c>
      <c r="L53" s="476">
        <v>4.4400000000000004</v>
      </c>
      <c r="M53" s="476">
        <v>5.3734999999999999</v>
      </c>
      <c r="N53" s="476">
        <v>5.6364999999999998</v>
      </c>
      <c r="O53" s="476">
        <v>6.8940000000000001</v>
      </c>
      <c r="P53" s="476">
        <v>8.1765000000000008</v>
      </c>
      <c r="Q53" s="476">
        <v>7.0419999999999998</v>
      </c>
      <c r="R53" s="476">
        <v>9.1389999999999993</v>
      </c>
      <c r="S53" s="476">
        <v>8.3305000000000007</v>
      </c>
      <c r="T53" s="476">
        <v>7.6195000000000004</v>
      </c>
      <c r="U53" s="476">
        <v>8.3994999999999997</v>
      </c>
      <c r="V53" s="481">
        <v>10.555999999999999</v>
      </c>
    </row>
    <row r="54" spans="1:23">
      <c r="A54" s="50" t="s">
        <v>13</v>
      </c>
      <c r="B54" s="476">
        <v>0</v>
      </c>
      <c r="C54" s="476">
        <v>0</v>
      </c>
      <c r="D54" s="476">
        <v>0</v>
      </c>
      <c r="E54" s="476">
        <v>0</v>
      </c>
      <c r="F54" s="476">
        <v>0</v>
      </c>
      <c r="G54" s="476">
        <v>0</v>
      </c>
      <c r="H54" s="476">
        <v>0</v>
      </c>
      <c r="I54" s="476">
        <v>0</v>
      </c>
      <c r="J54" s="476">
        <v>0</v>
      </c>
      <c r="K54" s="476">
        <v>0</v>
      </c>
      <c r="L54" s="476">
        <v>0</v>
      </c>
      <c r="M54" s="476">
        <v>0</v>
      </c>
      <c r="N54" s="476">
        <v>0</v>
      </c>
      <c r="O54" s="476">
        <v>0</v>
      </c>
      <c r="P54" s="476">
        <v>0</v>
      </c>
      <c r="Q54" s="476">
        <v>0</v>
      </c>
      <c r="R54" s="476">
        <v>0.20150000000000001</v>
      </c>
      <c r="S54" s="476">
        <v>0.29299999999999998</v>
      </c>
      <c r="T54" s="476">
        <v>0.45450000000000002</v>
      </c>
      <c r="U54" s="476">
        <v>0.20699999999999999</v>
      </c>
      <c r="V54" s="481">
        <v>0.38700000000000001</v>
      </c>
    </row>
    <row r="55" spans="1:23" s="54" customFormat="1">
      <c r="A55" s="346" t="s">
        <v>46</v>
      </c>
      <c r="B55" s="347">
        <f t="shared" ref="B55:O55" si="12">SUM(B49:B54)</f>
        <v>23.242000000000001</v>
      </c>
      <c r="C55" s="347">
        <f t="shared" si="12"/>
        <v>18.496499999999997</v>
      </c>
      <c r="D55" s="347">
        <f t="shared" si="12"/>
        <v>22.7715</v>
      </c>
      <c r="E55" s="347">
        <f t="shared" si="12"/>
        <v>25.199000000000002</v>
      </c>
      <c r="F55" s="347">
        <f t="shared" si="12"/>
        <v>25.0425</v>
      </c>
      <c r="G55" s="347">
        <f t="shared" si="12"/>
        <v>24.435500000000001</v>
      </c>
      <c r="H55" s="347">
        <f t="shared" si="12"/>
        <v>22.587</v>
      </c>
      <c r="I55" s="347">
        <f t="shared" si="12"/>
        <v>17.1645</v>
      </c>
      <c r="J55" s="347">
        <f t="shared" si="12"/>
        <v>22.426000000000002</v>
      </c>
      <c r="K55" s="347">
        <f t="shared" si="12"/>
        <v>24.268000000000001</v>
      </c>
      <c r="L55" s="347">
        <f t="shared" si="12"/>
        <v>22.691000000000003</v>
      </c>
      <c r="M55" s="347">
        <f t="shared" si="12"/>
        <v>22.5425</v>
      </c>
      <c r="N55" s="347">
        <f t="shared" si="12"/>
        <v>21.881500000000003</v>
      </c>
      <c r="O55" s="347">
        <f t="shared" si="12"/>
        <v>27.234499999999997</v>
      </c>
      <c r="P55" s="347">
        <v>31.043999999999993</v>
      </c>
      <c r="Q55" s="347">
        <v>31.126999999999999</v>
      </c>
      <c r="R55" s="347">
        <v>33.351500000000001</v>
      </c>
      <c r="S55" s="347">
        <v>30.81</v>
      </c>
      <c r="T55" s="347">
        <v>31.212499999999995</v>
      </c>
      <c r="U55" s="347">
        <v>30.095499999999998</v>
      </c>
      <c r="V55" s="484">
        <v>34.424999999999997</v>
      </c>
      <c r="W55" s="61"/>
    </row>
    <row r="56" spans="1:23" s="54" customFormat="1">
      <c r="A56" s="344" t="s">
        <v>64</v>
      </c>
      <c r="B56" s="345"/>
      <c r="C56" s="345"/>
      <c r="D56" s="345"/>
      <c r="E56" s="345"/>
      <c r="F56" s="345"/>
      <c r="G56" s="345"/>
      <c r="H56" s="345"/>
      <c r="I56" s="345"/>
      <c r="J56" s="345"/>
      <c r="K56" s="345"/>
      <c r="L56" s="345"/>
      <c r="M56" s="345"/>
      <c r="N56" s="345"/>
      <c r="O56" s="345"/>
      <c r="P56" s="345"/>
      <c r="Q56" s="345"/>
      <c r="R56" s="345"/>
      <c r="S56" s="345"/>
      <c r="T56" s="345"/>
      <c r="U56" s="485"/>
      <c r="V56" s="360"/>
      <c r="W56" s="61"/>
    </row>
    <row r="57" spans="1:23">
      <c r="A57" s="50" t="s">
        <v>14</v>
      </c>
      <c r="B57" s="475">
        <v>0</v>
      </c>
      <c r="C57" s="475">
        <v>0</v>
      </c>
      <c r="D57" s="475">
        <v>0</v>
      </c>
      <c r="E57" s="475">
        <v>0</v>
      </c>
      <c r="F57" s="475">
        <v>0</v>
      </c>
      <c r="G57" s="475">
        <v>0</v>
      </c>
      <c r="H57" s="475">
        <v>0</v>
      </c>
      <c r="I57" s="475">
        <v>0</v>
      </c>
      <c r="J57" s="475">
        <v>0</v>
      </c>
      <c r="K57" s="475">
        <v>0</v>
      </c>
      <c r="L57" s="475">
        <v>0</v>
      </c>
      <c r="M57" s="475">
        <v>3.1E-2</v>
      </c>
      <c r="N57" s="475">
        <v>1.4999999999999999E-2</v>
      </c>
      <c r="O57" s="475">
        <v>6.0499999999999998E-2</v>
      </c>
      <c r="P57" s="475">
        <v>5.2999999999999999E-2</v>
      </c>
      <c r="Q57" s="475">
        <v>6.7500000000000004E-2</v>
      </c>
      <c r="R57" s="475">
        <v>7.7499999999999999E-2</v>
      </c>
      <c r="S57" s="475">
        <v>3.5999999999999997E-2</v>
      </c>
      <c r="T57" s="475">
        <v>0.18099999999999999</v>
      </c>
      <c r="U57" s="476">
        <v>1.0674999999999999</v>
      </c>
      <c r="V57" s="481">
        <v>5.7000000000000002E-2</v>
      </c>
    </row>
    <row r="58" spans="1:23">
      <c r="A58" s="50" t="s">
        <v>15</v>
      </c>
      <c r="B58" s="475">
        <v>249.1515</v>
      </c>
      <c r="C58" s="475">
        <v>216.09299999999999</v>
      </c>
      <c r="D58" s="475">
        <v>194.12200000000001</v>
      </c>
      <c r="E58" s="475">
        <v>203.51249999999999</v>
      </c>
      <c r="F58" s="475">
        <v>203.84</v>
      </c>
      <c r="G58" s="475">
        <v>252.28800000000001</v>
      </c>
      <c r="H58" s="475">
        <v>219.55</v>
      </c>
      <c r="I58" s="475">
        <v>226.25</v>
      </c>
      <c r="J58" s="475">
        <v>252.16550000000001</v>
      </c>
      <c r="K58" s="475">
        <v>269.1345</v>
      </c>
      <c r="L58" s="475">
        <v>248.62</v>
      </c>
      <c r="M58" s="475">
        <v>253.72749999999999</v>
      </c>
      <c r="N58" s="475">
        <v>327.05549999999999</v>
      </c>
      <c r="O58" s="475">
        <v>231.399</v>
      </c>
      <c r="P58" s="475">
        <v>211.155</v>
      </c>
      <c r="Q58" s="475">
        <v>204.613</v>
      </c>
      <c r="R58" s="475">
        <v>253.822</v>
      </c>
      <c r="S58" s="475">
        <v>219.46250000000001</v>
      </c>
      <c r="T58" s="475">
        <v>216.16399999999999</v>
      </c>
      <c r="U58" s="476">
        <v>266.74450000000002</v>
      </c>
      <c r="V58" s="481">
        <v>191.91</v>
      </c>
    </row>
    <row r="59" spans="1:23">
      <c r="A59" s="50" t="s">
        <v>219</v>
      </c>
      <c r="B59" s="475">
        <v>0</v>
      </c>
      <c r="C59" s="475">
        <v>0</v>
      </c>
      <c r="D59" s="475">
        <v>0</v>
      </c>
      <c r="E59" s="475">
        <v>0</v>
      </c>
      <c r="F59" s="475">
        <v>0</v>
      </c>
      <c r="G59" s="475">
        <v>0</v>
      </c>
      <c r="H59" s="475">
        <v>0</v>
      </c>
      <c r="I59" s="475">
        <v>0</v>
      </c>
      <c r="J59" s="475">
        <v>0</v>
      </c>
      <c r="K59" s="475">
        <v>0</v>
      </c>
      <c r="L59" s="475">
        <v>0</v>
      </c>
      <c r="M59" s="475">
        <v>0</v>
      </c>
      <c r="N59" s="475">
        <v>0</v>
      </c>
      <c r="O59" s="475">
        <v>0</v>
      </c>
      <c r="P59" s="475">
        <v>0</v>
      </c>
      <c r="Q59" s="475">
        <v>0</v>
      </c>
      <c r="R59" s="475">
        <v>0</v>
      </c>
      <c r="S59" s="475">
        <v>0</v>
      </c>
      <c r="T59" s="475">
        <v>0</v>
      </c>
      <c r="U59" s="476">
        <v>0.24</v>
      </c>
      <c r="V59" s="481">
        <v>0</v>
      </c>
    </row>
    <row r="60" spans="1:23">
      <c r="A60" s="50" t="s">
        <v>142</v>
      </c>
      <c r="B60" s="475">
        <v>0</v>
      </c>
      <c r="C60" s="475">
        <v>0</v>
      </c>
      <c r="D60" s="475">
        <v>0</v>
      </c>
      <c r="E60" s="475">
        <v>0</v>
      </c>
      <c r="F60" s="475">
        <v>0</v>
      </c>
      <c r="G60" s="475">
        <v>0</v>
      </c>
      <c r="H60" s="475">
        <v>0</v>
      </c>
      <c r="I60" s="475">
        <v>0</v>
      </c>
      <c r="J60" s="475">
        <v>0</v>
      </c>
      <c r="K60" s="475">
        <v>5.1660000000000004</v>
      </c>
      <c r="L60" s="475">
        <v>0.66100000000000003</v>
      </c>
      <c r="M60" s="475">
        <v>0</v>
      </c>
      <c r="N60" s="475">
        <v>0</v>
      </c>
      <c r="O60" s="475">
        <v>1.413</v>
      </c>
      <c r="P60" s="475">
        <v>1.0680000000000001</v>
      </c>
      <c r="Q60" s="475">
        <v>2.0764999999999998</v>
      </c>
      <c r="R60" s="475">
        <v>2.0234999999999999</v>
      </c>
      <c r="S60" s="475">
        <v>1.9870000000000001</v>
      </c>
      <c r="T60" s="475">
        <v>1.7090000000000001</v>
      </c>
      <c r="U60" s="476">
        <v>1.7589999999999999</v>
      </c>
      <c r="V60" s="481">
        <v>1.9635</v>
      </c>
    </row>
    <row r="61" spans="1:23">
      <c r="A61" s="50" t="s">
        <v>44</v>
      </c>
      <c r="B61" s="475">
        <v>315.50599999999997</v>
      </c>
      <c r="C61" s="475">
        <v>316.39049999999997</v>
      </c>
      <c r="D61" s="475">
        <v>330.85449999999997</v>
      </c>
      <c r="E61" s="475">
        <v>329.11599999999999</v>
      </c>
      <c r="F61" s="475">
        <v>325.12849999999997</v>
      </c>
      <c r="G61" s="475">
        <v>279.19600000000003</v>
      </c>
      <c r="H61" s="475">
        <v>308.42700000000002</v>
      </c>
      <c r="I61" s="475">
        <v>388.70699999999999</v>
      </c>
      <c r="J61" s="475">
        <v>357.47699999999998</v>
      </c>
      <c r="K61" s="475">
        <v>334.99349999999998</v>
      </c>
      <c r="L61" s="475">
        <v>376.89350000000002</v>
      </c>
      <c r="M61" s="475">
        <v>326.16000000000003</v>
      </c>
      <c r="N61" s="475">
        <v>370.72300000000001</v>
      </c>
      <c r="O61" s="475">
        <v>319.43700000000001</v>
      </c>
      <c r="P61" s="475">
        <v>216.7595</v>
      </c>
      <c r="Q61" s="475">
        <v>166.04</v>
      </c>
      <c r="R61" s="475">
        <v>263.54500000000002</v>
      </c>
      <c r="S61" s="475">
        <v>604.85550000000001</v>
      </c>
      <c r="T61" s="475">
        <v>552.37800000000004</v>
      </c>
      <c r="U61" s="476">
        <v>559.46500000000003</v>
      </c>
      <c r="V61" s="481">
        <v>596.1105</v>
      </c>
    </row>
    <row r="62" spans="1:23">
      <c r="A62" s="50" t="s">
        <v>16</v>
      </c>
      <c r="B62" s="475">
        <v>0</v>
      </c>
      <c r="C62" s="475">
        <v>0</v>
      </c>
      <c r="D62" s="475">
        <v>0</v>
      </c>
      <c r="E62" s="475">
        <v>0</v>
      </c>
      <c r="F62" s="475">
        <v>0</v>
      </c>
      <c r="G62" s="475">
        <v>0</v>
      </c>
      <c r="H62" s="475">
        <v>0</v>
      </c>
      <c r="I62" s="475">
        <v>0</v>
      </c>
      <c r="J62" s="475">
        <v>0</v>
      </c>
      <c r="K62" s="475">
        <v>0</v>
      </c>
      <c r="L62" s="475">
        <v>0</v>
      </c>
      <c r="M62" s="475">
        <v>0</v>
      </c>
      <c r="N62" s="475">
        <v>0</v>
      </c>
      <c r="O62" s="475">
        <v>0</v>
      </c>
      <c r="P62" s="475">
        <v>0</v>
      </c>
      <c r="Q62" s="475">
        <v>5.5750000000000002</v>
      </c>
      <c r="R62" s="475">
        <v>4.4695</v>
      </c>
      <c r="S62" s="475">
        <v>1.6459999999999999</v>
      </c>
      <c r="T62" s="475">
        <v>1.198</v>
      </c>
      <c r="U62" s="476">
        <v>7.0999999999999994E-2</v>
      </c>
      <c r="V62" s="481">
        <v>3.3500000000000002E-2</v>
      </c>
    </row>
    <row r="63" spans="1:23">
      <c r="A63" s="50" t="s">
        <v>140</v>
      </c>
      <c r="B63" s="475">
        <v>16.298500000000001</v>
      </c>
      <c r="C63" s="475">
        <v>21.509</v>
      </c>
      <c r="D63" s="475">
        <v>41.277999999999999</v>
      </c>
      <c r="E63" s="475">
        <v>78.673000000000002</v>
      </c>
      <c r="F63" s="475">
        <v>139.75</v>
      </c>
      <c r="G63" s="475">
        <v>145.78899999999999</v>
      </c>
      <c r="H63" s="475">
        <v>139.54349999999999</v>
      </c>
      <c r="I63" s="475">
        <v>125.08150000000001</v>
      </c>
      <c r="J63" s="475">
        <v>35.9345</v>
      </c>
      <c r="K63" s="475">
        <v>31.275500000000001</v>
      </c>
      <c r="L63" s="475">
        <v>34.393500000000003</v>
      </c>
      <c r="M63" s="475">
        <v>36.89</v>
      </c>
      <c r="N63" s="475">
        <v>34.564</v>
      </c>
      <c r="O63" s="475">
        <v>34.6205</v>
      </c>
      <c r="P63" s="475">
        <v>32.671999999999997</v>
      </c>
      <c r="Q63" s="475">
        <v>22.511500000000002</v>
      </c>
      <c r="R63" s="475">
        <v>29.9085</v>
      </c>
      <c r="S63" s="475">
        <v>206.59700000000001</v>
      </c>
      <c r="T63" s="475">
        <v>239.714</v>
      </c>
      <c r="U63" s="476">
        <v>231.61</v>
      </c>
      <c r="V63" s="481">
        <v>222.31200000000001</v>
      </c>
    </row>
    <row r="64" spans="1:23">
      <c r="A64" s="50" t="s">
        <v>288</v>
      </c>
      <c r="B64" s="475">
        <v>0</v>
      </c>
      <c r="C64" s="475">
        <v>0</v>
      </c>
      <c r="D64" s="475">
        <v>0</v>
      </c>
      <c r="E64" s="475">
        <v>0</v>
      </c>
      <c r="F64" s="475">
        <v>0</v>
      </c>
      <c r="G64" s="475">
        <v>0</v>
      </c>
      <c r="H64" s="475">
        <v>0</v>
      </c>
      <c r="I64" s="475">
        <v>0</v>
      </c>
      <c r="J64" s="475">
        <v>0</v>
      </c>
      <c r="K64" s="475">
        <v>0</v>
      </c>
      <c r="L64" s="475">
        <v>0</v>
      </c>
      <c r="M64" s="475">
        <v>0</v>
      </c>
      <c r="N64" s="475">
        <v>0</v>
      </c>
      <c r="O64" s="475">
        <v>0</v>
      </c>
      <c r="P64" s="475">
        <v>0</v>
      </c>
      <c r="Q64" s="475">
        <v>0</v>
      </c>
      <c r="R64" s="475">
        <v>0</v>
      </c>
      <c r="S64" s="475">
        <v>0</v>
      </c>
      <c r="T64" s="475">
        <v>0</v>
      </c>
      <c r="U64" s="476">
        <v>7.7499999999999999E-2</v>
      </c>
      <c r="V64" s="481">
        <v>0.17150000000000001</v>
      </c>
    </row>
    <row r="65" spans="1:22">
      <c r="A65" s="50" t="s">
        <v>17</v>
      </c>
      <c r="B65" s="475">
        <v>0</v>
      </c>
      <c r="C65" s="475">
        <v>0</v>
      </c>
      <c r="D65" s="475">
        <v>0</v>
      </c>
      <c r="E65" s="475">
        <v>0</v>
      </c>
      <c r="F65" s="475">
        <v>0</v>
      </c>
      <c r="G65" s="475">
        <v>0</v>
      </c>
      <c r="H65" s="475">
        <v>0</v>
      </c>
      <c r="I65" s="475">
        <v>0</v>
      </c>
      <c r="J65" s="475">
        <v>0</v>
      </c>
      <c r="K65" s="475">
        <v>0</v>
      </c>
      <c r="L65" s="475">
        <v>0</v>
      </c>
      <c r="M65" s="475">
        <v>0</v>
      </c>
      <c r="N65" s="475">
        <v>0</v>
      </c>
      <c r="O65" s="475">
        <v>0</v>
      </c>
      <c r="P65" s="475">
        <v>0</v>
      </c>
      <c r="Q65" s="475">
        <v>0</v>
      </c>
      <c r="R65" s="475">
        <v>3.2414999999999998</v>
      </c>
      <c r="S65" s="475">
        <v>3.6894999999999998</v>
      </c>
      <c r="T65" s="475">
        <v>4.9184999999999999</v>
      </c>
      <c r="U65" s="476">
        <v>5.9714999999999998</v>
      </c>
      <c r="V65" s="481">
        <v>10.3675</v>
      </c>
    </row>
    <row r="66" spans="1:22">
      <c r="A66" s="50" t="s">
        <v>43</v>
      </c>
      <c r="B66" s="475">
        <v>0</v>
      </c>
      <c r="C66" s="475">
        <v>0</v>
      </c>
      <c r="D66" s="475">
        <v>0</v>
      </c>
      <c r="E66" s="475">
        <v>28.683499999999999</v>
      </c>
      <c r="F66" s="475">
        <v>93.504499999999993</v>
      </c>
      <c r="G66" s="475">
        <v>149.16900000000001</v>
      </c>
      <c r="H66" s="475">
        <v>198.86</v>
      </c>
      <c r="I66" s="475">
        <v>327.96550000000002</v>
      </c>
      <c r="J66" s="475">
        <v>363.65350000000001</v>
      </c>
      <c r="K66" s="475">
        <v>503.923</v>
      </c>
      <c r="L66" s="475">
        <v>525.61199999999997</v>
      </c>
      <c r="M66" s="475">
        <v>484.77499999999998</v>
      </c>
      <c r="N66" s="475">
        <v>448.7355</v>
      </c>
      <c r="O66" s="475">
        <v>485.61399999999998</v>
      </c>
      <c r="P66" s="475">
        <v>437.71199999999999</v>
      </c>
      <c r="Q66" s="475">
        <v>269.4855</v>
      </c>
      <c r="R66" s="475">
        <v>322.70699999999999</v>
      </c>
      <c r="S66" s="475">
        <v>350.95850000000002</v>
      </c>
      <c r="T66" s="475">
        <v>335.82650000000001</v>
      </c>
      <c r="U66" s="476">
        <v>326.8175</v>
      </c>
      <c r="V66" s="481">
        <v>281.94299999999998</v>
      </c>
    </row>
    <row r="67" spans="1:22">
      <c r="A67" s="50" t="s">
        <v>141</v>
      </c>
      <c r="B67" s="475">
        <v>0</v>
      </c>
      <c r="C67" s="475">
        <v>0</v>
      </c>
      <c r="D67" s="475">
        <v>0</v>
      </c>
      <c r="E67" s="475">
        <v>0</v>
      </c>
      <c r="F67" s="475">
        <v>0</v>
      </c>
      <c r="G67" s="475">
        <v>0</v>
      </c>
      <c r="H67" s="475">
        <v>0</v>
      </c>
      <c r="I67" s="475">
        <v>0</v>
      </c>
      <c r="J67" s="475">
        <v>0</v>
      </c>
      <c r="K67" s="475">
        <v>0</v>
      </c>
      <c r="L67" s="475">
        <v>0</v>
      </c>
      <c r="M67" s="475">
        <v>0.87150000000000005</v>
      </c>
      <c r="N67" s="475">
        <v>1.2625</v>
      </c>
      <c r="O67" s="475">
        <v>1.26</v>
      </c>
      <c r="P67" s="475">
        <v>1.6180000000000001</v>
      </c>
      <c r="Q67" s="475">
        <v>0.68600000000000005</v>
      </c>
      <c r="R67" s="475">
        <v>0.61950000000000005</v>
      </c>
      <c r="S67" s="475">
        <v>0.8115</v>
      </c>
      <c r="T67" s="475">
        <v>0.42</v>
      </c>
      <c r="U67" s="476">
        <v>0.78349999999999997</v>
      </c>
      <c r="V67" s="481">
        <v>0.91649999999999998</v>
      </c>
    </row>
    <row r="68" spans="1:22">
      <c r="A68" s="50" t="s">
        <v>144</v>
      </c>
      <c r="B68" s="475">
        <v>0</v>
      </c>
      <c r="C68" s="475">
        <v>0</v>
      </c>
      <c r="D68" s="475">
        <v>0</v>
      </c>
      <c r="E68" s="475">
        <v>0</v>
      </c>
      <c r="F68" s="475">
        <v>0</v>
      </c>
      <c r="G68" s="475">
        <v>0</v>
      </c>
      <c r="H68" s="475">
        <v>0</v>
      </c>
      <c r="I68" s="475">
        <v>0</v>
      </c>
      <c r="J68" s="475">
        <v>0</v>
      </c>
      <c r="K68" s="475">
        <v>0</v>
      </c>
      <c r="L68" s="475">
        <v>0</v>
      </c>
      <c r="M68" s="475">
        <v>0</v>
      </c>
      <c r="N68" s="475">
        <v>0</v>
      </c>
      <c r="O68" s="475">
        <v>0</v>
      </c>
      <c r="P68" s="475">
        <v>26.812999999999999</v>
      </c>
      <c r="Q68" s="475">
        <v>177.41800000000001</v>
      </c>
      <c r="R68" s="475">
        <v>220.89850000000001</v>
      </c>
      <c r="S68" s="475">
        <v>204.2345</v>
      </c>
      <c r="T68" s="475">
        <v>196.07</v>
      </c>
      <c r="U68" s="476">
        <v>200.07749999999999</v>
      </c>
      <c r="V68" s="481">
        <v>192.99850000000001</v>
      </c>
    </row>
    <row r="69" spans="1:22">
      <c r="A69" s="50" t="s">
        <v>18</v>
      </c>
      <c r="B69" s="475">
        <v>5.3979999999999997</v>
      </c>
      <c r="C69" s="475">
        <v>7.2350000000000003</v>
      </c>
      <c r="D69" s="475">
        <v>5.9524999999999997</v>
      </c>
      <c r="E69" s="475">
        <v>10.207000000000001</v>
      </c>
      <c r="F69" s="475">
        <v>7.6035000000000004</v>
      </c>
      <c r="G69" s="475">
        <v>10.765000000000001</v>
      </c>
      <c r="H69" s="475">
        <v>11.3925</v>
      </c>
      <c r="I69" s="475">
        <v>13.439</v>
      </c>
      <c r="J69" s="475">
        <v>11.771000000000001</v>
      </c>
      <c r="K69" s="475">
        <v>16.715</v>
      </c>
      <c r="L69" s="475">
        <v>18.819500000000001</v>
      </c>
      <c r="M69" s="475">
        <v>25.458500000000001</v>
      </c>
      <c r="N69" s="475">
        <v>17.598500000000001</v>
      </c>
      <c r="O69" s="475">
        <v>28.733499999999999</v>
      </c>
      <c r="P69" s="475">
        <v>21.161999999999999</v>
      </c>
      <c r="Q69" s="475">
        <v>23.864999999999998</v>
      </c>
      <c r="R69" s="475">
        <v>20.617000000000001</v>
      </c>
      <c r="S69" s="475">
        <v>16.798999999999999</v>
      </c>
      <c r="T69" s="475">
        <v>13.9125</v>
      </c>
      <c r="U69" s="476">
        <v>12.9765</v>
      </c>
      <c r="V69" s="481">
        <v>13.000999999999999</v>
      </c>
    </row>
    <row r="70" spans="1:22">
      <c r="A70" s="50" t="s">
        <v>220</v>
      </c>
      <c r="B70" s="475">
        <v>0</v>
      </c>
      <c r="C70" s="475">
        <v>0</v>
      </c>
      <c r="D70" s="475">
        <v>0</v>
      </c>
      <c r="E70" s="475">
        <v>0</v>
      </c>
      <c r="F70" s="475">
        <v>0</v>
      </c>
      <c r="G70" s="475">
        <v>0</v>
      </c>
      <c r="H70" s="475">
        <v>0</v>
      </c>
      <c r="I70" s="475">
        <v>0</v>
      </c>
      <c r="J70" s="475">
        <v>0</v>
      </c>
      <c r="K70" s="475">
        <v>0</v>
      </c>
      <c r="L70" s="475">
        <v>0</v>
      </c>
      <c r="M70" s="475">
        <v>0</v>
      </c>
      <c r="N70" s="475">
        <v>0</v>
      </c>
      <c r="O70" s="475">
        <v>0</v>
      </c>
      <c r="P70" s="475">
        <v>0</v>
      </c>
      <c r="Q70" s="475">
        <v>0</v>
      </c>
      <c r="R70" s="475">
        <v>0</v>
      </c>
      <c r="S70" s="475">
        <v>0</v>
      </c>
      <c r="T70" s="475">
        <v>0</v>
      </c>
      <c r="U70" s="476">
        <v>3.4055</v>
      </c>
      <c r="V70" s="481">
        <v>2.5110000000000001</v>
      </c>
    </row>
    <row r="71" spans="1:22">
      <c r="A71" s="50" t="s">
        <v>221</v>
      </c>
      <c r="B71" s="475">
        <v>0</v>
      </c>
      <c r="C71" s="475">
        <v>0</v>
      </c>
      <c r="D71" s="475">
        <v>0</v>
      </c>
      <c r="E71" s="475">
        <v>0</v>
      </c>
      <c r="F71" s="475">
        <v>0</v>
      </c>
      <c r="G71" s="475">
        <v>0</v>
      </c>
      <c r="H71" s="475">
        <v>0</v>
      </c>
      <c r="I71" s="475">
        <v>0</v>
      </c>
      <c r="J71" s="475">
        <v>0</v>
      </c>
      <c r="K71" s="475">
        <v>0</v>
      </c>
      <c r="L71" s="475">
        <v>0</v>
      </c>
      <c r="M71" s="475">
        <v>0</v>
      </c>
      <c r="N71" s="475">
        <v>0</v>
      </c>
      <c r="O71" s="475">
        <v>0</v>
      </c>
      <c r="P71" s="475">
        <v>0</v>
      </c>
      <c r="Q71" s="475">
        <v>0</v>
      </c>
      <c r="R71" s="475">
        <v>0</v>
      </c>
      <c r="S71" s="475">
        <v>0</v>
      </c>
      <c r="T71" s="475">
        <v>0</v>
      </c>
      <c r="U71" s="476">
        <v>0</v>
      </c>
      <c r="V71" s="481">
        <v>0</v>
      </c>
    </row>
    <row r="72" spans="1:22">
      <c r="A72" s="50" t="s">
        <v>286</v>
      </c>
      <c r="B72" s="475">
        <v>0</v>
      </c>
      <c r="C72" s="475">
        <v>0</v>
      </c>
      <c r="D72" s="475">
        <v>0</v>
      </c>
      <c r="E72" s="475">
        <v>0</v>
      </c>
      <c r="F72" s="475">
        <v>0</v>
      </c>
      <c r="G72" s="475">
        <v>0</v>
      </c>
      <c r="H72" s="475">
        <v>0</v>
      </c>
      <c r="I72" s="475">
        <v>0</v>
      </c>
      <c r="J72" s="475">
        <v>0</v>
      </c>
      <c r="K72" s="475">
        <v>0</v>
      </c>
      <c r="L72" s="475">
        <v>0</v>
      </c>
      <c r="M72" s="475">
        <v>0</v>
      </c>
      <c r="N72" s="475">
        <v>0</v>
      </c>
      <c r="O72" s="475">
        <v>0</v>
      </c>
      <c r="P72" s="475">
        <v>0</v>
      </c>
      <c r="Q72" s="475">
        <v>0</v>
      </c>
      <c r="R72" s="475">
        <v>0</v>
      </c>
      <c r="S72" s="475">
        <v>0</v>
      </c>
      <c r="T72" s="475">
        <v>0</v>
      </c>
      <c r="U72" s="476">
        <v>32.475000000000001</v>
      </c>
      <c r="V72" s="481">
        <v>173.001</v>
      </c>
    </row>
    <row r="73" spans="1:22">
      <c r="A73" s="50" t="s">
        <v>19</v>
      </c>
      <c r="B73" s="475">
        <v>0</v>
      </c>
      <c r="C73" s="475">
        <v>0</v>
      </c>
      <c r="D73" s="475">
        <v>0</v>
      </c>
      <c r="E73" s="475">
        <v>0</v>
      </c>
      <c r="F73" s="475">
        <v>0</v>
      </c>
      <c r="G73" s="475">
        <v>0</v>
      </c>
      <c r="H73" s="475">
        <v>0</v>
      </c>
      <c r="I73" s="475">
        <v>0</v>
      </c>
      <c r="J73" s="475">
        <v>0</v>
      </c>
      <c r="K73" s="475">
        <v>0</v>
      </c>
      <c r="L73" s="475">
        <v>0</v>
      </c>
      <c r="M73" s="475">
        <v>0</v>
      </c>
      <c r="N73" s="475">
        <v>0</v>
      </c>
      <c r="O73" s="475">
        <v>3.4845000000000002</v>
      </c>
      <c r="P73" s="475">
        <v>1.9390000000000001</v>
      </c>
      <c r="Q73" s="475">
        <v>2.0865</v>
      </c>
      <c r="R73" s="475">
        <v>2.7309999999999999</v>
      </c>
      <c r="S73" s="475">
        <v>2.363</v>
      </c>
      <c r="T73" s="475">
        <v>2.448</v>
      </c>
      <c r="U73" s="476">
        <v>2.6185</v>
      </c>
      <c r="V73" s="481">
        <v>2.113</v>
      </c>
    </row>
    <row r="74" spans="1:22">
      <c r="A74" s="50" t="s">
        <v>20</v>
      </c>
      <c r="B74" s="475">
        <v>29.389500000000002</v>
      </c>
      <c r="C74" s="475">
        <v>29.196000000000002</v>
      </c>
      <c r="D74" s="475">
        <v>29.86</v>
      </c>
      <c r="E74" s="475">
        <v>35.049999999999997</v>
      </c>
      <c r="F74" s="475">
        <v>36.034500000000001</v>
      </c>
      <c r="G74" s="475">
        <v>43.727499999999999</v>
      </c>
      <c r="H74" s="475">
        <v>56.100499999999997</v>
      </c>
      <c r="I74" s="475">
        <v>47.124499999999998</v>
      </c>
      <c r="J74" s="475">
        <v>43.6205</v>
      </c>
      <c r="K74" s="475">
        <v>43.844000000000001</v>
      </c>
      <c r="L74" s="475">
        <v>57.146999999999998</v>
      </c>
      <c r="M74" s="475">
        <v>54.302999999999997</v>
      </c>
      <c r="N74" s="475">
        <v>64.747500000000002</v>
      </c>
      <c r="O74" s="475">
        <v>77.763999999999996</v>
      </c>
      <c r="P74" s="475">
        <v>76.403000000000006</v>
      </c>
      <c r="Q74" s="475">
        <v>84.14</v>
      </c>
      <c r="R74" s="475">
        <v>104.81399999999999</v>
      </c>
      <c r="S74" s="475">
        <v>125.8275</v>
      </c>
      <c r="T74" s="475">
        <v>72.709000000000003</v>
      </c>
      <c r="U74" s="476">
        <v>66.005499999999998</v>
      </c>
      <c r="V74" s="481">
        <v>78.043000000000006</v>
      </c>
    </row>
    <row r="75" spans="1:22">
      <c r="A75" s="50" t="s">
        <v>21</v>
      </c>
      <c r="B75" s="475">
        <v>17.077999999999999</v>
      </c>
      <c r="C75" s="475">
        <v>19.409500000000001</v>
      </c>
      <c r="D75" s="475">
        <v>21.483000000000001</v>
      </c>
      <c r="E75" s="475">
        <v>24.158000000000001</v>
      </c>
      <c r="F75" s="475">
        <v>23.573</v>
      </c>
      <c r="G75" s="475">
        <v>4.0205000000000002</v>
      </c>
      <c r="H75" s="475">
        <v>9.9450000000000003</v>
      </c>
      <c r="I75" s="475">
        <v>10.0525</v>
      </c>
      <c r="J75" s="475">
        <v>20.552499999999998</v>
      </c>
      <c r="K75" s="475">
        <v>10.179500000000001</v>
      </c>
      <c r="L75" s="475">
        <v>11.1355</v>
      </c>
      <c r="M75" s="475">
        <v>10.722</v>
      </c>
      <c r="N75" s="475">
        <v>9.0845000000000002</v>
      </c>
      <c r="O75" s="475">
        <v>23.922999999999998</v>
      </c>
      <c r="P75" s="475">
        <v>25.226500000000001</v>
      </c>
      <c r="Q75" s="475">
        <v>21.015499999999999</v>
      </c>
      <c r="R75" s="475">
        <v>18.356000000000002</v>
      </c>
      <c r="S75" s="475">
        <v>18.459</v>
      </c>
      <c r="T75" s="475">
        <v>14.9785</v>
      </c>
      <c r="U75" s="476">
        <v>17.8385</v>
      </c>
      <c r="V75" s="481">
        <v>19.623999999999999</v>
      </c>
    </row>
    <row r="76" spans="1:22">
      <c r="A76" s="50" t="s">
        <v>22</v>
      </c>
      <c r="B76" s="475">
        <v>0</v>
      </c>
      <c r="C76" s="475">
        <v>0</v>
      </c>
      <c r="D76" s="475">
        <v>0</v>
      </c>
      <c r="E76" s="475">
        <v>0</v>
      </c>
      <c r="F76" s="475">
        <v>0</v>
      </c>
      <c r="G76" s="475">
        <v>0</v>
      </c>
      <c r="H76" s="475">
        <v>0</v>
      </c>
      <c r="I76" s="475">
        <v>0</v>
      </c>
      <c r="J76" s="475">
        <v>0</v>
      </c>
      <c r="K76" s="475">
        <v>0</v>
      </c>
      <c r="L76" s="475">
        <v>0</v>
      </c>
      <c r="M76" s="475">
        <v>2.0745</v>
      </c>
      <c r="N76" s="475">
        <v>4.8514999999999997</v>
      </c>
      <c r="O76" s="475">
        <v>5.8819999999999997</v>
      </c>
      <c r="P76" s="475">
        <v>5.7145000000000001</v>
      </c>
      <c r="Q76" s="475">
        <v>5.3849999999999998</v>
      </c>
      <c r="R76" s="475">
        <v>4.3070000000000004</v>
      </c>
      <c r="S76" s="475">
        <v>1.1005</v>
      </c>
      <c r="T76" s="475">
        <v>1.617</v>
      </c>
      <c r="U76" s="476">
        <v>0.16</v>
      </c>
      <c r="V76" s="481">
        <v>0.09</v>
      </c>
    </row>
    <row r="77" spans="1:22">
      <c r="A77" s="50" t="s">
        <v>23</v>
      </c>
      <c r="B77" s="475">
        <v>0</v>
      </c>
      <c r="C77" s="475">
        <v>0</v>
      </c>
      <c r="D77" s="475">
        <v>0</v>
      </c>
      <c r="E77" s="475">
        <v>0</v>
      </c>
      <c r="F77" s="475">
        <v>0</v>
      </c>
      <c r="G77" s="475">
        <v>0</v>
      </c>
      <c r="H77" s="475">
        <v>0</v>
      </c>
      <c r="I77" s="475">
        <v>0</v>
      </c>
      <c r="J77" s="475">
        <v>0</v>
      </c>
      <c r="K77" s="475">
        <v>0</v>
      </c>
      <c r="L77" s="475">
        <v>0</v>
      </c>
      <c r="M77" s="475">
        <v>0</v>
      </c>
      <c r="N77" s="475">
        <v>0</v>
      </c>
      <c r="O77" s="475">
        <v>0.73399999999999999</v>
      </c>
      <c r="P77" s="475">
        <v>1.1859999999999999</v>
      </c>
      <c r="Q77" s="475">
        <v>1.6125</v>
      </c>
      <c r="R77" s="475">
        <v>1.6585000000000001</v>
      </c>
      <c r="S77" s="475">
        <v>0.214</v>
      </c>
      <c r="T77" s="475">
        <v>0.20200000000000001</v>
      </c>
      <c r="U77" s="476">
        <v>2.5000000000000001E-2</v>
      </c>
      <c r="V77" s="481">
        <v>8.8999999999999996E-2</v>
      </c>
    </row>
    <row r="78" spans="1:22">
      <c r="A78" s="50" t="s">
        <v>139</v>
      </c>
      <c r="B78" s="475">
        <v>0</v>
      </c>
      <c r="C78" s="475">
        <v>0</v>
      </c>
      <c r="D78" s="475">
        <v>0</v>
      </c>
      <c r="E78" s="475">
        <v>0</v>
      </c>
      <c r="F78" s="475">
        <v>6.88</v>
      </c>
      <c r="G78" s="475">
        <v>4.702</v>
      </c>
      <c r="H78" s="475">
        <v>1.615</v>
      </c>
      <c r="I78" s="475">
        <v>9.6835000000000004</v>
      </c>
      <c r="J78" s="475">
        <v>220.6875</v>
      </c>
      <c r="K78" s="475">
        <v>275.077</v>
      </c>
      <c r="L78" s="475">
        <v>282.62650000000002</v>
      </c>
      <c r="M78" s="475">
        <v>274.95650000000001</v>
      </c>
      <c r="N78" s="475">
        <v>194.20150000000001</v>
      </c>
      <c r="O78" s="475">
        <v>239.45599999999999</v>
      </c>
      <c r="P78" s="475">
        <v>263.68900000000002</v>
      </c>
      <c r="Q78" s="475">
        <v>289.81</v>
      </c>
      <c r="R78" s="475">
        <v>305.79000000000002</v>
      </c>
      <c r="S78" s="475">
        <v>195.9485</v>
      </c>
      <c r="T78" s="475">
        <v>233.30850000000001</v>
      </c>
      <c r="U78" s="476">
        <v>336.54300000000001</v>
      </c>
      <c r="V78" s="481">
        <v>295.4545</v>
      </c>
    </row>
    <row r="79" spans="1:22">
      <c r="A79" s="50" t="s">
        <v>24</v>
      </c>
      <c r="B79" s="475">
        <v>0</v>
      </c>
      <c r="C79" s="475">
        <v>0</v>
      </c>
      <c r="D79" s="475">
        <v>0</v>
      </c>
      <c r="E79" s="475">
        <v>0</v>
      </c>
      <c r="F79" s="475">
        <v>0</v>
      </c>
      <c r="G79" s="475">
        <v>0</v>
      </c>
      <c r="H79" s="475">
        <v>0.11799999999999999</v>
      </c>
      <c r="I79" s="475">
        <v>0.41849999999999998</v>
      </c>
      <c r="J79" s="475">
        <v>5.3999999999999999E-2</v>
      </c>
      <c r="K79" s="475">
        <v>0.02</v>
      </c>
      <c r="L79" s="475">
        <v>3.5999999999999997E-2</v>
      </c>
      <c r="M79" s="475">
        <v>2.8000000000000001E-2</v>
      </c>
      <c r="N79" s="475">
        <v>4.0000000000000001E-3</v>
      </c>
      <c r="O79" s="475">
        <v>6.0000000000000001E-3</v>
      </c>
      <c r="P79" s="475">
        <v>0.02</v>
      </c>
      <c r="Q79" s="475">
        <v>0.55049999999999999</v>
      </c>
      <c r="R79" s="475">
        <v>0.13700000000000001</v>
      </c>
      <c r="S79" s="475">
        <v>0.39250000000000002</v>
      </c>
      <c r="T79" s="475">
        <v>0</v>
      </c>
      <c r="U79" s="476">
        <v>5.3994999999999997</v>
      </c>
      <c r="V79" s="481">
        <v>21.329499999999999</v>
      </c>
    </row>
    <row r="80" spans="1:22">
      <c r="A80" s="50" t="s">
        <v>143</v>
      </c>
      <c r="B80" s="475">
        <v>0</v>
      </c>
      <c r="C80" s="475">
        <v>0</v>
      </c>
      <c r="D80" s="475">
        <v>0</v>
      </c>
      <c r="E80" s="475">
        <v>0</v>
      </c>
      <c r="F80" s="475">
        <v>0</v>
      </c>
      <c r="G80" s="475">
        <v>0</v>
      </c>
      <c r="H80" s="475">
        <v>0</v>
      </c>
      <c r="I80" s="475">
        <v>0</v>
      </c>
      <c r="J80" s="475">
        <v>0</v>
      </c>
      <c r="K80" s="475">
        <v>0</v>
      </c>
      <c r="L80" s="475">
        <v>0</v>
      </c>
      <c r="M80" s="475">
        <v>0</v>
      </c>
      <c r="N80" s="475">
        <v>0</v>
      </c>
      <c r="O80" s="475">
        <v>0.23200000000000001</v>
      </c>
      <c r="P80" s="475">
        <v>9.5000000000000001E-2</v>
      </c>
      <c r="Q80" s="475">
        <v>0.16900000000000001</v>
      </c>
      <c r="R80" s="475">
        <v>0.24399999999999999</v>
      </c>
      <c r="S80" s="475">
        <v>0.2185</v>
      </c>
      <c r="T80" s="475">
        <v>0.13400000000000001</v>
      </c>
      <c r="U80" s="476">
        <v>0.184</v>
      </c>
      <c r="V80" s="481">
        <v>0.32900000000000001</v>
      </c>
    </row>
    <row r="81" spans="1:16363">
      <c r="A81" s="50" t="s">
        <v>42</v>
      </c>
      <c r="B81" s="475">
        <v>903.702</v>
      </c>
      <c r="C81" s="475">
        <v>870.26549999999997</v>
      </c>
      <c r="D81" s="475">
        <v>843.89549999999997</v>
      </c>
      <c r="E81" s="475">
        <v>827.41</v>
      </c>
      <c r="F81" s="475">
        <v>1043.0205000000001</v>
      </c>
      <c r="G81" s="475">
        <v>1174.4649999999999</v>
      </c>
      <c r="H81" s="475">
        <v>1282.5564999999999</v>
      </c>
      <c r="I81" s="475">
        <v>1228.5815</v>
      </c>
      <c r="J81" s="475">
        <v>1196.9894999999999</v>
      </c>
      <c r="K81" s="475">
        <v>1278.4870000000001</v>
      </c>
      <c r="L81" s="475">
        <v>1716.9349999999999</v>
      </c>
      <c r="M81" s="475">
        <v>1635.5754999999999</v>
      </c>
      <c r="N81" s="475">
        <v>1483.8924999999999</v>
      </c>
      <c r="O81" s="475">
        <v>1345.2135000000001</v>
      </c>
      <c r="P81" s="475">
        <v>1302.8969999999999</v>
      </c>
      <c r="Q81" s="475">
        <v>1551.8364999999999</v>
      </c>
      <c r="R81" s="475">
        <v>1292.0205000000001</v>
      </c>
      <c r="S81" s="475">
        <v>866.43650000000002</v>
      </c>
      <c r="T81" s="475">
        <v>1412.3920000000001</v>
      </c>
      <c r="U81" s="476">
        <v>1712.2325000000001</v>
      </c>
      <c r="V81" s="481">
        <v>2240.096</v>
      </c>
    </row>
    <row r="82" spans="1:16363" s="54" customFormat="1">
      <c r="A82" s="346" t="s">
        <v>46</v>
      </c>
      <c r="B82" s="347">
        <v>1536.52325</v>
      </c>
      <c r="C82" s="347">
        <v>1480.0982750000001</v>
      </c>
      <c r="D82" s="347">
        <v>1467.4452500000002</v>
      </c>
      <c r="E82" s="347">
        <v>1536.8097</v>
      </c>
      <c r="F82" s="347">
        <v>1879.3341916666664</v>
      </c>
      <c r="G82" s="347">
        <v>2064.1217083333331</v>
      </c>
      <c r="H82" s="347">
        <v>2228.1076333333335</v>
      </c>
      <c r="I82" s="347">
        <v>2377.3030333333331</v>
      </c>
      <c r="J82" s="347">
        <v>2502.9049750000004</v>
      </c>
      <c r="K82" s="347">
        <v>2768.8143833333334</v>
      </c>
      <c r="L82" s="347">
        <v>3272.8787750000001</v>
      </c>
      <c r="M82" s="347">
        <v>3105.5723416666669</v>
      </c>
      <c r="N82" s="347">
        <v>2956.7349083333329</v>
      </c>
      <c r="O82" s="347">
        <v>2799.2320000000004</v>
      </c>
      <c r="P82" s="347">
        <v>2626.1820833333331</v>
      </c>
      <c r="Q82" s="347">
        <v>2828.9432583333337</v>
      </c>
      <c r="R82" s="347">
        <v>2851.9872166666664</v>
      </c>
      <c r="S82" s="347">
        <v>2822.0370000000003</v>
      </c>
      <c r="T82" s="347">
        <v>3300.2801833333333</v>
      </c>
      <c r="U82" s="347">
        <v>3784.5170333333326</v>
      </c>
      <c r="V82" s="484">
        <v>4344.4645</v>
      </c>
      <c r="W82" s="378"/>
    </row>
    <row r="83" spans="1:16363" s="355" customFormat="1">
      <c r="A83" s="344" t="s">
        <v>195</v>
      </c>
      <c r="B83" s="345"/>
      <c r="C83" s="345"/>
      <c r="D83" s="345"/>
      <c r="E83" s="345"/>
      <c r="F83" s="345"/>
      <c r="G83" s="345"/>
      <c r="H83" s="345"/>
      <c r="I83" s="345"/>
      <c r="J83" s="345"/>
      <c r="K83" s="345"/>
      <c r="L83" s="345"/>
      <c r="M83" s="345"/>
      <c r="N83" s="345"/>
      <c r="O83" s="345"/>
      <c r="P83" s="345"/>
      <c r="Q83" s="345"/>
      <c r="R83" s="345"/>
      <c r="S83" s="345"/>
      <c r="T83" s="345"/>
      <c r="U83" s="485"/>
      <c r="V83" s="360"/>
      <c r="W83" s="61"/>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c r="GJ83" s="54"/>
      <c r="GK83" s="54"/>
      <c r="GL83" s="54"/>
      <c r="GM83" s="54"/>
      <c r="GN83" s="54"/>
      <c r="GO83" s="54"/>
      <c r="GP83" s="54"/>
      <c r="GQ83" s="54"/>
      <c r="GR83" s="54"/>
      <c r="GS83" s="54"/>
      <c r="GT83" s="54"/>
      <c r="GU83" s="54"/>
      <c r="GV83" s="54"/>
      <c r="GW83" s="54"/>
      <c r="GX83" s="54"/>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c r="IV83" s="54"/>
      <c r="IW83" s="54"/>
      <c r="IX83" s="54"/>
      <c r="IY83" s="54"/>
      <c r="IZ83" s="54"/>
      <c r="JA83" s="54"/>
      <c r="JB83" s="54"/>
      <c r="JC83" s="54"/>
      <c r="JD83" s="54"/>
      <c r="JE83" s="54"/>
      <c r="JF83" s="54"/>
      <c r="JG83" s="54"/>
      <c r="JH83" s="54"/>
      <c r="JI83" s="54"/>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c r="KN83" s="54"/>
      <c r="KO83" s="54"/>
      <c r="KP83" s="54"/>
      <c r="KQ83" s="54"/>
      <c r="KR83" s="54"/>
      <c r="KS83" s="54"/>
      <c r="KT83" s="54"/>
      <c r="KU83" s="54"/>
      <c r="KV83" s="54"/>
      <c r="KW83" s="54"/>
      <c r="KX83" s="54"/>
      <c r="KY83" s="54"/>
      <c r="KZ83" s="54"/>
      <c r="LA83" s="54"/>
      <c r="LB83" s="54"/>
      <c r="LC83" s="54"/>
      <c r="LD83" s="54"/>
      <c r="LE83" s="54"/>
      <c r="LF83" s="54"/>
      <c r="LG83" s="54"/>
      <c r="LH83" s="54"/>
      <c r="LI83" s="54"/>
      <c r="LJ83" s="54"/>
      <c r="LK83" s="54"/>
      <c r="LL83" s="54"/>
      <c r="LM83" s="54"/>
      <c r="LN83" s="54"/>
      <c r="LO83" s="54"/>
      <c r="LP83" s="54"/>
      <c r="LQ83" s="54"/>
      <c r="LR83" s="54"/>
      <c r="LS83" s="54"/>
      <c r="LT83" s="54"/>
      <c r="LU83" s="54"/>
      <c r="LV83" s="54"/>
      <c r="LW83" s="54"/>
      <c r="LX83" s="54"/>
      <c r="LY83" s="54"/>
      <c r="LZ83" s="54"/>
      <c r="MA83" s="54"/>
      <c r="MB83" s="54"/>
      <c r="MC83" s="54"/>
      <c r="MD83" s="54"/>
      <c r="ME83" s="54"/>
      <c r="MF83" s="54"/>
      <c r="MG83" s="54"/>
      <c r="MH83" s="54"/>
      <c r="MI83" s="54"/>
      <c r="MJ83" s="54"/>
      <c r="MK83" s="54"/>
      <c r="ML83" s="54"/>
      <c r="MM83" s="54"/>
      <c r="MN83" s="54"/>
      <c r="MO83" s="54"/>
      <c r="MP83" s="54"/>
      <c r="MQ83" s="54"/>
      <c r="MR83" s="54"/>
      <c r="MS83" s="54"/>
      <c r="MT83" s="54"/>
      <c r="MU83" s="54"/>
      <c r="MV83" s="54"/>
      <c r="MW83" s="54"/>
      <c r="MX83" s="54"/>
      <c r="MY83" s="54"/>
      <c r="MZ83" s="54"/>
      <c r="NA83" s="54"/>
      <c r="NB83" s="54"/>
      <c r="NC83" s="54"/>
      <c r="ND83" s="54"/>
      <c r="NE83" s="54"/>
      <c r="NF83" s="54"/>
      <c r="NG83" s="54"/>
      <c r="NH83" s="54"/>
      <c r="NI83" s="54"/>
      <c r="NJ83" s="54"/>
      <c r="NK83" s="54"/>
      <c r="NL83" s="54"/>
      <c r="NM83" s="54"/>
      <c r="NN83" s="54"/>
      <c r="NO83" s="54"/>
      <c r="NP83" s="54"/>
      <c r="NQ83" s="54"/>
      <c r="NR83" s="54"/>
      <c r="NS83" s="54"/>
      <c r="NT83" s="54"/>
      <c r="NU83" s="54"/>
      <c r="NV83" s="54"/>
      <c r="NW83" s="54"/>
      <c r="NX83" s="54"/>
      <c r="NY83" s="54"/>
      <c r="NZ83" s="54"/>
      <c r="OA83" s="54"/>
      <c r="OB83" s="54"/>
      <c r="OC83" s="54"/>
      <c r="OD83" s="54"/>
      <c r="OE83" s="54"/>
      <c r="OF83" s="54"/>
      <c r="OG83" s="54"/>
      <c r="OH83" s="54"/>
      <c r="OI83" s="54"/>
      <c r="OJ83" s="54"/>
      <c r="OK83" s="54"/>
      <c r="OL83" s="54"/>
      <c r="OM83" s="54"/>
      <c r="ON83" s="54"/>
      <c r="OO83" s="54"/>
      <c r="OP83" s="54"/>
      <c r="OQ83" s="54"/>
      <c r="OR83" s="54"/>
      <c r="OS83" s="54"/>
      <c r="OT83" s="54"/>
      <c r="OU83" s="54"/>
      <c r="OV83" s="54"/>
      <c r="OW83" s="54"/>
      <c r="OX83" s="54"/>
      <c r="OY83" s="54"/>
      <c r="OZ83" s="54"/>
      <c r="PA83" s="54"/>
      <c r="PB83" s="54"/>
      <c r="PC83" s="54"/>
      <c r="PD83" s="54"/>
      <c r="PE83" s="54"/>
      <c r="PF83" s="54"/>
      <c r="PG83" s="54"/>
      <c r="PH83" s="54"/>
      <c r="PI83" s="54"/>
      <c r="PJ83" s="54"/>
      <c r="PK83" s="54"/>
      <c r="PL83" s="54"/>
      <c r="PM83" s="54"/>
      <c r="PN83" s="54"/>
      <c r="PO83" s="54"/>
      <c r="PP83" s="54"/>
      <c r="PQ83" s="54"/>
      <c r="PR83" s="54"/>
      <c r="PS83" s="54"/>
      <c r="PT83" s="54"/>
      <c r="PU83" s="54"/>
      <c r="PV83" s="54"/>
      <c r="PW83" s="54"/>
      <c r="PX83" s="54"/>
      <c r="PY83" s="54"/>
      <c r="PZ83" s="54"/>
      <c r="QA83" s="54"/>
      <c r="QB83" s="54"/>
      <c r="QC83" s="54"/>
      <c r="QD83" s="54"/>
      <c r="QE83" s="54"/>
      <c r="QF83" s="54"/>
      <c r="QG83" s="54"/>
      <c r="QH83" s="54"/>
      <c r="QI83" s="54"/>
      <c r="QJ83" s="54"/>
      <c r="QK83" s="54"/>
      <c r="QL83" s="54"/>
      <c r="QM83" s="54"/>
      <c r="QN83" s="54"/>
      <c r="QO83" s="54"/>
      <c r="QP83" s="54"/>
      <c r="QQ83" s="54"/>
      <c r="QR83" s="54"/>
      <c r="QS83" s="54"/>
      <c r="QT83" s="54"/>
      <c r="QU83" s="54"/>
      <c r="QV83" s="54"/>
      <c r="QW83" s="54"/>
      <c r="QX83" s="54"/>
      <c r="QY83" s="54"/>
      <c r="QZ83" s="54"/>
      <c r="RA83" s="54"/>
      <c r="RB83" s="54"/>
      <c r="RC83" s="54"/>
      <c r="RD83" s="54"/>
      <c r="RE83" s="54"/>
      <c r="RF83" s="54"/>
      <c r="RG83" s="54"/>
      <c r="RH83" s="54"/>
      <c r="RI83" s="54"/>
      <c r="RJ83" s="54"/>
      <c r="RK83" s="54"/>
      <c r="RL83" s="54"/>
      <c r="RM83" s="54"/>
      <c r="RN83" s="54"/>
      <c r="RO83" s="54"/>
      <c r="RP83" s="54"/>
      <c r="RQ83" s="54"/>
      <c r="RR83" s="54"/>
      <c r="RS83" s="54"/>
      <c r="RT83" s="54"/>
      <c r="RU83" s="54"/>
      <c r="RV83" s="54"/>
      <c r="RW83" s="54"/>
      <c r="RX83" s="54"/>
      <c r="RY83" s="54"/>
      <c r="RZ83" s="54"/>
      <c r="SA83" s="54"/>
      <c r="SB83" s="54"/>
      <c r="SC83" s="54"/>
      <c r="SD83" s="54"/>
      <c r="SE83" s="54"/>
      <c r="SF83" s="54"/>
      <c r="SG83" s="54"/>
      <c r="SH83" s="54"/>
      <c r="SI83" s="54"/>
      <c r="SJ83" s="54"/>
      <c r="SK83" s="54"/>
      <c r="SL83" s="54"/>
      <c r="SM83" s="54"/>
      <c r="SN83" s="54"/>
      <c r="SO83" s="54"/>
      <c r="SP83" s="54"/>
      <c r="SQ83" s="54"/>
      <c r="SR83" s="54"/>
      <c r="SS83" s="54"/>
      <c r="ST83" s="54"/>
      <c r="SU83" s="54"/>
      <c r="SV83" s="54"/>
      <c r="SW83" s="54"/>
      <c r="SX83" s="54"/>
      <c r="SY83" s="54"/>
      <c r="SZ83" s="54"/>
      <c r="TA83" s="54"/>
      <c r="TB83" s="54"/>
      <c r="TC83" s="54"/>
      <c r="TD83" s="54"/>
      <c r="TE83" s="54"/>
      <c r="TF83" s="54"/>
      <c r="TG83" s="54"/>
      <c r="TH83" s="54"/>
      <c r="TI83" s="54"/>
      <c r="TJ83" s="54"/>
      <c r="TK83" s="54"/>
      <c r="TL83" s="54"/>
      <c r="TM83" s="54"/>
      <c r="TN83" s="54"/>
      <c r="TO83" s="54"/>
      <c r="TP83" s="54"/>
      <c r="TQ83" s="54"/>
      <c r="TR83" s="54"/>
      <c r="TS83" s="54"/>
      <c r="TT83" s="54"/>
      <c r="TU83" s="54"/>
      <c r="TV83" s="54"/>
      <c r="TW83" s="54"/>
      <c r="TX83" s="54"/>
      <c r="TY83" s="54"/>
      <c r="TZ83" s="54"/>
      <c r="UA83" s="54"/>
      <c r="UB83" s="54"/>
      <c r="UC83" s="54"/>
      <c r="UD83" s="54"/>
      <c r="UE83" s="54"/>
      <c r="UF83" s="54"/>
      <c r="UG83" s="54"/>
      <c r="UH83" s="54"/>
      <c r="UI83" s="54"/>
      <c r="UJ83" s="54"/>
      <c r="UK83" s="54"/>
      <c r="UL83" s="54"/>
      <c r="UM83" s="54"/>
      <c r="UN83" s="54"/>
      <c r="UO83" s="54"/>
      <c r="UP83" s="54"/>
      <c r="UQ83" s="54"/>
      <c r="UR83" s="54"/>
      <c r="US83" s="54"/>
      <c r="UT83" s="54"/>
      <c r="UU83" s="54"/>
      <c r="UV83" s="54"/>
      <c r="UW83" s="54"/>
      <c r="UX83" s="54"/>
      <c r="UY83" s="54"/>
      <c r="UZ83" s="54"/>
      <c r="VA83" s="54"/>
      <c r="VB83" s="54"/>
      <c r="VC83" s="54"/>
      <c r="VD83" s="54"/>
      <c r="VE83" s="54"/>
      <c r="VF83" s="54"/>
      <c r="VG83" s="54"/>
      <c r="VH83" s="54"/>
      <c r="VI83" s="54"/>
      <c r="VJ83" s="54"/>
      <c r="VK83" s="54"/>
      <c r="VL83" s="54"/>
      <c r="VM83" s="54"/>
      <c r="VN83" s="54"/>
      <c r="VO83" s="54"/>
      <c r="VP83" s="54"/>
      <c r="VQ83" s="54"/>
      <c r="VR83" s="54"/>
      <c r="VS83" s="54"/>
      <c r="VT83" s="54"/>
      <c r="VU83" s="54"/>
      <c r="VV83" s="54"/>
      <c r="VW83" s="54"/>
      <c r="VX83" s="54"/>
      <c r="VY83" s="54"/>
      <c r="VZ83" s="54"/>
      <c r="WA83" s="54"/>
      <c r="WB83" s="54"/>
      <c r="WC83" s="54"/>
      <c r="WD83" s="54"/>
      <c r="WE83" s="54"/>
      <c r="WF83" s="54"/>
      <c r="WG83" s="54"/>
      <c r="WH83" s="54"/>
      <c r="WI83" s="54"/>
      <c r="WJ83" s="54"/>
      <c r="WK83" s="54"/>
      <c r="WL83" s="54"/>
      <c r="WM83" s="54"/>
      <c r="WN83" s="54"/>
      <c r="WO83" s="54"/>
      <c r="WP83" s="54"/>
      <c r="WQ83" s="54"/>
      <c r="WR83" s="54"/>
      <c r="WS83" s="54"/>
      <c r="WT83" s="54"/>
      <c r="WU83" s="54"/>
      <c r="WV83" s="54"/>
      <c r="WW83" s="54"/>
      <c r="WX83" s="54"/>
      <c r="WY83" s="54"/>
      <c r="WZ83" s="54"/>
      <c r="XA83" s="54"/>
      <c r="XB83" s="54"/>
      <c r="XC83" s="54"/>
      <c r="XD83" s="54"/>
      <c r="XE83" s="54"/>
      <c r="XF83" s="54"/>
      <c r="XG83" s="54"/>
      <c r="XH83" s="54"/>
      <c r="XI83" s="54"/>
      <c r="XJ83" s="54"/>
      <c r="XK83" s="54"/>
      <c r="XL83" s="54"/>
      <c r="XM83" s="54"/>
      <c r="XN83" s="54"/>
      <c r="XO83" s="54"/>
      <c r="XP83" s="54"/>
      <c r="XQ83" s="54"/>
      <c r="XR83" s="54"/>
      <c r="XS83" s="54"/>
      <c r="XT83" s="54"/>
      <c r="XU83" s="54"/>
      <c r="XV83" s="54"/>
      <c r="XW83" s="54"/>
      <c r="XX83" s="54"/>
      <c r="XY83" s="54"/>
      <c r="XZ83" s="54"/>
      <c r="YA83" s="54"/>
      <c r="YB83" s="54"/>
      <c r="YC83" s="54"/>
      <c r="YD83" s="54"/>
      <c r="YE83" s="54"/>
      <c r="YF83" s="54"/>
      <c r="YG83" s="54"/>
      <c r="YH83" s="54"/>
      <c r="YI83" s="54"/>
      <c r="YJ83" s="54"/>
      <c r="YK83" s="54"/>
      <c r="YL83" s="54"/>
      <c r="YM83" s="54"/>
      <c r="YN83" s="54"/>
      <c r="YO83" s="54"/>
      <c r="YP83" s="54"/>
      <c r="YQ83" s="54"/>
      <c r="YR83" s="54"/>
      <c r="YS83" s="54"/>
      <c r="YT83" s="54"/>
      <c r="YU83" s="54"/>
      <c r="YV83" s="54"/>
      <c r="YW83" s="54"/>
      <c r="YX83" s="54"/>
      <c r="YY83" s="54"/>
      <c r="YZ83" s="54"/>
      <c r="ZA83" s="54"/>
      <c r="ZB83" s="54"/>
      <c r="ZC83" s="54"/>
      <c r="ZD83" s="54"/>
      <c r="ZE83" s="54"/>
      <c r="ZF83" s="54"/>
      <c r="ZG83" s="54"/>
      <c r="ZH83" s="54"/>
      <c r="ZI83" s="54"/>
      <c r="ZJ83" s="54"/>
      <c r="ZK83" s="54"/>
      <c r="ZL83" s="54"/>
      <c r="ZM83" s="54"/>
      <c r="ZN83" s="54"/>
      <c r="ZO83" s="54"/>
      <c r="ZP83" s="54"/>
      <c r="ZQ83" s="54"/>
      <c r="ZR83" s="54"/>
      <c r="ZS83" s="54"/>
      <c r="ZT83" s="54"/>
      <c r="ZU83" s="54"/>
      <c r="ZV83" s="54"/>
      <c r="ZW83" s="54"/>
      <c r="ZX83" s="54"/>
      <c r="ZY83" s="54"/>
      <c r="ZZ83" s="54"/>
      <c r="AAA83" s="54"/>
      <c r="AAB83" s="54"/>
      <c r="AAC83" s="54"/>
      <c r="AAD83" s="54"/>
      <c r="AAE83" s="54"/>
      <c r="AAF83" s="54"/>
      <c r="AAG83" s="54"/>
      <c r="AAH83" s="54"/>
      <c r="AAI83" s="54"/>
      <c r="AAJ83" s="54"/>
      <c r="AAK83" s="54"/>
      <c r="AAL83" s="54"/>
      <c r="AAM83" s="54"/>
      <c r="AAN83" s="54"/>
      <c r="AAO83" s="54"/>
      <c r="AAP83" s="54"/>
      <c r="AAQ83" s="54"/>
      <c r="AAR83" s="54"/>
      <c r="AAS83" s="54"/>
      <c r="AAT83" s="54"/>
      <c r="AAU83" s="54"/>
      <c r="AAV83" s="54"/>
      <c r="AAW83" s="54"/>
      <c r="AAX83" s="54"/>
      <c r="AAY83" s="54"/>
      <c r="AAZ83" s="54"/>
      <c r="ABA83" s="54"/>
      <c r="ABB83" s="54"/>
      <c r="ABC83" s="54"/>
      <c r="ABD83" s="54"/>
      <c r="ABE83" s="54"/>
      <c r="ABF83" s="54"/>
      <c r="ABG83" s="54"/>
      <c r="ABH83" s="54"/>
      <c r="ABI83" s="54"/>
      <c r="ABJ83" s="54"/>
      <c r="ABK83" s="54"/>
      <c r="ABL83" s="54"/>
      <c r="ABM83" s="54"/>
      <c r="ABN83" s="54"/>
      <c r="ABO83" s="54"/>
      <c r="ABP83" s="54"/>
      <c r="ABQ83" s="54"/>
      <c r="ABR83" s="54"/>
      <c r="ABS83" s="54"/>
      <c r="ABT83" s="54"/>
      <c r="ABU83" s="54"/>
      <c r="ABV83" s="54"/>
      <c r="ABW83" s="54"/>
      <c r="ABX83" s="54"/>
      <c r="ABY83" s="54"/>
      <c r="ABZ83" s="54"/>
      <c r="ACA83" s="54"/>
      <c r="ACB83" s="54"/>
      <c r="ACC83" s="54"/>
      <c r="ACD83" s="54"/>
      <c r="ACE83" s="54"/>
      <c r="ACF83" s="54"/>
      <c r="ACG83" s="54"/>
      <c r="ACH83" s="54"/>
      <c r="ACI83" s="54"/>
      <c r="ACJ83" s="54"/>
      <c r="ACK83" s="54"/>
      <c r="ACL83" s="54"/>
      <c r="ACM83" s="54"/>
      <c r="ACN83" s="54"/>
      <c r="ACO83" s="54"/>
      <c r="ACP83" s="54"/>
      <c r="ACQ83" s="54"/>
      <c r="ACR83" s="54"/>
      <c r="ACS83" s="54"/>
      <c r="ACT83" s="54"/>
      <c r="ACU83" s="54"/>
      <c r="ACV83" s="54"/>
      <c r="ACW83" s="54"/>
      <c r="ACX83" s="54"/>
      <c r="ACY83" s="54"/>
      <c r="ACZ83" s="54"/>
      <c r="ADA83" s="54"/>
      <c r="ADB83" s="54"/>
      <c r="ADC83" s="54"/>
      <c r="ADD83" s="54"/>
      <c r="ADE83" s="54"/>
      <c r="ADF83" s="54"/>
      <c r="ADG83" s="54"/>
      <c r="ADH83" s="54"/>
      <c r="ADI83" s="54"/>
      <c r="ADJ83" s="54"/>
      <c r="ADK83" s="54"/>
      <c r="ADL83" s="54"/>
      <c r="ADM83" s="54"/>
      <c r="ADN83" s="54"/>
      <c r="ADO83" s="54"/>
      <c r="ADP83" s="54"/>
      <c r="ADQ83" s="54"/>
      <c r="ADR83" s="54"/>
      <c r="ADS83" s="54"/>
      <c r="ADT83" s="54"/>
      <c r="ADU83" s="54"/>
      <c r="ADV83" s="54"/>
      <c r="ADW83" s="54"/>
      <c r="ADX83" s="54"/>
      <c r="ADY83" s="54"/>
      <c r="ADZ83" s="54"/>
      <c r="AEA83" s="54"/>
      <c r="AEB83" s="54"/>
      <c r="AEC83" s="54"/>
      <c r="AED83" s="54"/>
      <c r="AEE83" s="54"/>
      <c r="AEF83" s="54"/>
      <c r="AEG83" s="54"/>
      <c r="AEH83" s="54"/>
      <c r="AEI83" s="54"/>
      <c r="AEJ83" s="54"/>
      <c r="AEK83" s="54"/>
      <c r="AEL83" s="54"/>
      <c r="AEM83" s="54"/>
      <c r="AEN83" s="54"/>
      <c r="AEO83" s="54"/>
      <c r="AEP83" s="54"/>
      <c r="AEQ83" s="54"/>
      <c r="AER83" s="54"/>
      <c r="AES83" s="54"/>
      <c r="AET83" s="54"/>
      <c r="AEU83" s="54"/>
      <c r="AEV83" s="54"/>
      <c r="AEW83" s="54"/>
      <c r="AEX83" s="54"/>
      <c r="AEY83" s="54"/>
      <c r="AEZ83" s="54"/>
      <c r="AFA83" s="54"/>
      <c r="AFB83" s="54"/>
      <c r="AFC83" s="54"/>
      <c r="AFD83" s="54"/>
      <c r="AFE83" s="54"/>
      <c r="AFF83" s="54"/>
      <c r="AFG83" s="54"/>
      <c r="AFH83" s="54"/>
      <c r="AFI83" s="54"/>
      <c r="AFJ83" s="54"/>
      <c r="AFK83" s="54"/>
      <c r="AFL83" s="54"/>
      <c r="AFM83" s="54"/>
      <c r="AFN83" s="54"/>
      <c r="AFO83" s="54"/>
      <c r="AFP83" s="54"/>
      <c r="AFQ83" s="54"/>
      <c r="AFR83" s="54"/>
      <c r="AFS83" s="54"/>
      <c r="AFT83" s="54"/>
      <c r="AFU83" s="54"/>
      <c r="AFV83" s="54"/>
      <c r="AFW83" s="54"/>
      <c r="AFX83" s="54"/>
      <c r="AFY83" s="54"/>
      <c r="AFZ83" s="54"/>
      <c r="AGA83" s="54"/>
      <c r="AGB83" s="54"/>
      <c r="AGC83" s="54"/>
      <c r="AGD83" s="54"/>
      <c r="AGE83" s="54"/>
      <c r="AGF83" s="54"/>
      <c r="AGG83" s="54"/>
      <c r="AGH83" s="54"/>
      <c r="AGI83" s="54"/>
      <c r="AGJ83" s="54"/>
      <c r="AGK83" s="54"/>
      <c r="AGL83" s="54"/>
      <c r="AGM83" s="54"/>
      <c r="AGN83" s="54"/>
      <c r="AGO83" s="54"/>
      <c r="AGP83" s="54"/>
      <c r="AGQ83" s="54"/>
      <c r="AGR83" s="54"/>
      <c r="AGS83" s="54"/>
      <c r="AGT83" s="54"/>
      <c r="AGU83" s="54"/>
      <c r="AGV83" s="54"/>
      <c r="AGW83" s="54"/>
      <c r="AGX83" s="54"/>
      <c r="AGY83" s="54"/>
      <c r="AGZ83" s="54"/>
      <c r="AHA83" s="54"/>
      <c r="AHB83" s="54"/>
      <c r="AHC83" s="54"/>
      <c r="AHD83" s="54"/>
      <c r="AHE83" s="54"/>
      <c r="AHF83" s="54"/>
      <c r="AHG83" s="54"/>
      <c r="AHH83" s="54"/>
      <c r="AHI83" s="54"/>
      <c r="AHJ83" s="54"/>
      <c r="AHK83" s="54"/>
      <c r="AHL83" s="54"/>
      <c r="AHM83" s="54"/>
      <c r="AHN83" s="54"/>
      <c r="AHO83" s="54"/>
      <c r="AHP83" s="54"/>
      <c r="AHQ83" s="54"/>
      <c r="AHR83" s="54"/>
      <c r="AHS83" s="54"/>
      <c r="AHT83" s="54"/>
      <c r="AHU83" s="54"/>
      <c r="AHV83" s="54"/>
      <c r="AHW83" s="54"/>
      <c r="AHX83" s="54"/>
      <c r="AHY83" s="54"/>
      <c r="AHZ83" s="54"/>
      <c r="AIA83" s="54"/>
      <c r="AIB83" s="54"/>
      <c r="AIC83" s="54"/>
      <c r="AID83" s="54"/>
      <c r="AIE83" s="54"/>
      <c r="AIF83" s="54"/>
      <c r="AIG83" s="54"/>
      <c r="AIH83" s="54"/>
      <c r="AII83" s="54"/>
      <c r="AIJ83" s="54"/>
      <c r="AIK83" s="54"/>
      <c r="AIL83" s="54"/>
      <c r="AIM83" s="54"/>
      <c r="AIN83" s="54"/>
      <c r="AIO83" s="54"/>
      <c r="AIP83" s="54"/>
      <c r="AIQ83" s="54"/>
      <c r="AIR83" s="54"/>
      <c r="AIS83" s="54"/>
      <c r="AIT83" s="54"/>
      <c r="AIU83" s="54"/>
      <c r="AIV83" s="54"/>
      <c r="AIW83" s="54"/>
      <c r="AIX83" s="54"/>
      <c r="AIY83" s="54"/>
      <c r="AIZ83" s="54"/>
      <c r="AJA83" s="54"/>
      <c r="AJB83" s="54"/>
      <c r="AJC83" s="54"/>
      <c r="AJD83" s="54"/>
      <c r="AJE83" s="54"/>
      <c r="AJF83" s="54"/>
      <c r="AJG83" s="54"/>
      <c r="AJH83" s="54"/>
      <c r="AJI83" s="54"/>
      <c r="AJJ83" s="54"/>
      <c r="AJK83" s="54"/>
      <c r="AJL83" s="54"/>
      <c r="AJM83" s="54"/>
      <c r="AJN83" s="54"/>
      <c r="AJO83" s="54"/>
      <c r="AJP83" s="54"/>
      <c r="AJQ83" s="54"/>
      <c r="AJR83" s="54"/>
      <c r="AJS83" s="54"/>
      <c r="AJT83" s="54"/>
      <c r="AJU83" s="54"/>
      <c r="AJV83" s="54"/>
      <c r="AJW83" s="54"/>
      <c r="AJX83" s="54"/>
      <c r="AJY83" s="54"/>
      <c r="AJZ83" s="54"/>
      <c r="AKA83" s="54"/>
      <c r="AKB83" s="54"/>
      <c r="AKC83" s="54"/>
      <c r="AKD83" s="54"/>
      <c r="AKE83" s="54"/>
      <c r="AKF83" s="54"/>
      <c r="AKG83" s="54"/>
      <c r="AKH83" s="54"/>
      <c r="AKI83" s="54"/>
      <c r="AKJ83" s="54"/>
      <c r="AKK83" s="54"/>
      <c r="AKL83" s="54"/>
      <c r="AKM83" s="54"/>
      <c r="AKN83" s="54"/>
      <c r="AKO83" s="54"/>
      <c r="AKP83" s="54"/>
      <c r="AKQ83" s="54"/>
      <c r="AKR83" s="54"/>
      <c r="AKS83" s="54"/>
      <c r="AKT83" s="54"/>
      <c r="AKU83" s="54"/>
      <c r="AKV83" s="54"/>
      <c r="AKW83" s="54"/>
      <c r="AKX83" s="54"/>
      <c r="AKY83" s="54"/>
      <c r="AKZ83" s="54"/>
      <c r="ALA83" s="54"/>
      <c r="ALB83" s="54"/>
      <c r="ALC83" s="54"/>
      <c r="ALD83" s="54"/>
      <c r="ALE83" s="54"/>
      <c r="ALF83" s="54"/>
      <c r="ALG83" s="54"/>
      <c r="ALH83" s="54"/>
      <c r="ALI83" s="54"/>
      <c r="ALJ83" s="54"/>
      <c r="ALK83" s="54"/>
      <c r="ALL83" s="54"/>
      <c r="ALM83" s="54"/>
      <c r="ALN83" s="54"/>
      <c r="ALO83" s="54"/>
      <c r="ALP83" s="54"/>
      <c r="ALQ83" s="54"/>
      <c r="ALR83" s="54"/>
      <c r="ALS83" s="54"/>
      <c r="ALT83" s="54"/>
      <c r="ALU83" s="54"/>
      <c r="ALV83" s="54"/>
      <c r="ALW83" s="54"/>
      <c r="ALX83" s="54"/>
      <c r="ALY83" s="54"/>
      <c r="ALZ83" s="54"/>
      <c r="AMA83" s="54"/>
      <c r="AMB83" s="54"/>
      <c r="AMC83" s="54"/>
      <c r="AMD83" s="54"/>
      <c r="AME83" s="54"/>
      <c r="AMF83" s="54"/>
      <c r="AMG83" s="54"/>
      <c r="AMH83" s="54"/>
      <c r="AMI83" s="54"/>
      <c r="AMJ83" s="54"/>
      <c r="AMK83" s="54"/>
      <c r="AML83" s="54"/>
      <c r="AMM83" s="54"/>
      <c r="AMN83" s="54"/>
      <c r="AMO83" s="54"/>
      <c r="AMP83" s="54"/>
      <c r="AMQ83" s="54"/>
      <c r="AMR83" s="54"/>
      <c r="AMS83" s="54"/>
      <c r="AMT83" s="54"/>
      <c r="AMU83" s="54"/>
      <c r="AMV83" s="54"/>
      <c r="AMW83" s="54"/>
      <c r="AMX83" s="54"/>
      <c r="AMY83" s="54"/>
      <c r="AMZ83" s="54"/>
      <c r="ANA83" s="54"/>
      <c r="ANB83" s="54"/>
      <c r="ANC83" s="54"/>
      <c r="AND83" s="54"/>
      <c r="ANE83" s="54"/>
      <c r="ANF83" s="54"/>
      <c r="ANG83" s="54"/>
      <c r="ANH83" s="54"/>
      <c r="ANI83" s="54"/>
      <c r="ANJ83" s="54"/>
      <c r="ANK83" s="54"/>
      <c r="ANL83" s="54"/>
      <c r="ANM83" s="54"/>
      <c r="ANN83" s="54"/>
      <c r="ANO83" s="54"/>
      <c r="ANP83" s="54"/>
      <c r="ANQ83" s="54"/>
      <c r="ANR83" s="54"/>
      <c r="ANS83" s="54"/>
      <c r="ANT83" s="54"/>
      <c r="ANU83" s="54"/>
      <c r="ANV83" s="54"/>
      <c r="ANW83" s="54"/>
      <c r="ANX83" s="54"/>
      <c r="ANY83" s="54"/>
      <c r="ANZ83" s="54"/>
      <c r="AOA83" s="54"/>
      <c r="AOB83" s="54"/>
      <c r="AOC83" s="54"/>
      <c r="AOD83" s="54"/>
      <c r="AOE83" s="54"/>
      <c r="AOF83" s="54"/>
      <c r="AOG83" s="54"/>
      <c r="AOH83" s="54"/>
      <c r="AOI83" s="54"/>
      <c r="AOJ83" s="54"/>
      <c r="AOK83" s="54"/>
      <c r="AOL83" s="54"/>
      <c r="AOM83" s="54"/>
      <c r="AON83" s="54"/>
      <c r="AOO83" s="54"/>
      <c r="AOP83" s="54"/>
      <c r="AOQ83" s="54"/>
      <c r="AOR83" s="54"/>
      <c r="AOS83" s="54"/>
      <c r="AOT83" s="54"/>
      <c r="AOU83" s="54"/>
      <c r="AOV83" s="54"/>
      <c r="AOW83" s="54"/>
      <c r="AOX83" s="54"/>
      <c r="AOY83" s="54"/>
      <c r="AOZ83" s="54"/>
      <c r="APA83" s="54"/>
      <c r="APB83" s="54"/>
      <c r="APC83" s="54"/>
      <c r="APD83" s="54"/>
      <c r="APE83" s="54"/>
      <c r="APF83" s="54"/>
      <c r="APG83" s="54"/>
      <c r="APH83" s="54"/>
      <c r="API83" s="54"/>
      <c r="APJ83" s="54"/>
      <c r="APK83" s="54"/>
      <c r="APL83" s="54"/>
      <c r="APM83" s="54"/>
      <c r="APN83" s="54"/>
      <c r="APO83" s="54"/>
      <c r="APP83" s="54"/>
      <c r="APQ83" s="54"/>
      <c r="APR83" s="54"/>
      <c r="APS83" s="54"/>
      <c r="APT83" s="54"/>
      <c r="APU83" s="54"/>
      <c r="APV83" s="54"/>
      <c r="APW83" s="54"/>
      <c r="APX83" s="54"/>
      <c r="APY83" s="54"/>
      <c r="APZ83" s="54"/>
      <c r="AQA83" s="54"/>
      <c r="AQB83" s="54"/>
      <c r="AQC83" s="54"/>
      <c r="AQD83" s="54"/>
      <c r="AQE83" s="54"/>
      <c r="AQF83" s="54"/>
      <c r="AQG83" s="54"/>
      <c r="AQH83" s="54"/>
      <c r="AQI83" s="54"/>
      <c r="AQJ83" s="54"/>
      <c r="AQK83" s="54"/>
      <c r="AQL83" s="54"/>
      <c r="AQM83" s="54"/>
      <c r="AQN83" s="54"/>
      <c r="AQO83" s="54"/>
      <c r="AQP83" s="54"/>
      <c r="AQQ83" s="54"/>
      <c r="AQR83" s="54"/>
      <c r="AQS83" s="54"/>
      <c r="AQT83" s="54"/>
      <c r="AQU83" s="54"/>
      <c r="AQV83" s="54"/>
      <c r="AQW83" s="54"/>
      <c r="AQX83" s="54"/>
      <c r="AQY83" s="54"/>
      <c r="AQZ83" s="54"/>
      <c r="ARA83" s="54"/>
      <c r="ARB83" s="54"/>
      <c r="ARC83" s="54"/>
      <c r="ARD83" s="54"/>
      <c r="ARE83" s="54"/>
      <c r="ARF83" s="54"/>
      <c r="ARG83" s="54"/>
      <c r="ARH83" s="54"/>
      <c r="ARI83" s="54"/>
      <c r="ARJ83" s="54"/>
      <c r="ARK83" s="54"/>
      <c r="ARL83" s="54"/>
      <c r="ARM83" s="54"/>
      <c r="ARN83" s="54"/>
      <c r="ARO83" s="54"/>
      <c r="ARP83" s="54"/>
      <c r="ARQ83" s="54"/>
      <c r="ARR83" s="54"/>
      <c r="ARS83" s="54"/>
      <c r="ART83" s="54"/>
      <c r="ARU83" s="54"/>
      <c r="ARV83" s="54"/>
      <c r="ARW83" s="54"/>
      <c r="ARX83" s="54"/>
      <c r="ARY83" s="54"/>
      <c r="ARZ83" s="54"/>
      <c r="ASA83" s="54"/>
      <c r="ASB83" s="54"/>
      <c r="ASC83" s="54"/>
      <c r="ASD83" s="54"/>
      <c r="ASE83" s="54"/>
      <c r="ASF83" s="54"/>
      <c r="ASG83" s="54"/>
      <c r="ASH83" s="54"/>
      <c r="ASI83" s="54"/>
      <c r="ASJ83" s="54"/>
      <c r="ASK83" s="54"/>
      <c r="ASL83" s="54"/>
      <c r="ASM83" s="54"/>
      <c r="ASN83" s="54"/>
      <c r="ASO83" s="54"/>
      <c r="ASP83" s="54"/>
      <c r="ASQ83" s="54"/>
      <c r="ASR83" s="54"/>
      <c r="ASS83" s="54"/>
      <c r="AST83" s="54"/>
      <c r="ASU83" s="54"/>
      <c r="ASV83" s="54"/>
      <c r="ASW83" s="54"/>
      <c r="ASX83" s="54"/>
      <c r="ASY83" s="54"/>
      <c r="ASZ83" s="54"/>
      <c r="ATA83" s="54"/>
      <c r="ATB83" s="54"/>
      <c r="ATC83" s="54"/>
      <c r="ATD83" s="54"/>
      <c r="ATE83" s="54"/>
      <c r="ATF83" s="54"/>
      <c r="ATG83" s="54"/>
      <c r="ATH83" s="54"/>
      <c r="ATI83" s="54"/>
      <c r="ATJ83" s="54"/>
      <c r="ATK83" s="54"/>
      <c r="ATL83" s="54"/>
      <c r="ATM83" s="54"/>
      <c r="ATN83" s="54"/>
      <c r="ATO83" s="54"/>
      <c r="ATP83" s="54"/>
      <c r="ATQ83" s="54"/>
      <c r="ATR83" s="54"/>
      <c r="ATS83" s="54"/>
      <c r="ATT83" s="54"/>
      <c r="ATU83" s="54"/>
      <c r="ATV83" s="54"/>
      <c r="ATW83" s="54"/>
      <c r="ATX83" s="54"/>
      <c r="ATY83" s="54"/>
      <c r="ATZ83" s="54"/>
      <c r="AUA83" s="54"/>
      <c r="AUB83" s="54"/>
      <c r="AUC83" s="54"/>
      <c r="AUD83" s="54"/>
      <c r="AUE83" s="54"/>
      <c r="AUF83" s="54"/>
      <c r="AUG83" s="54"/>
      <c r="AUH83" s="54"/>
      <c r="AUI83" s="54"/>
      <c r="AUJ83" s="54"/>
      <c r="AUK83" s="54"/>
      <c r="AUL83" s="54"/>
      <c r="AUM83" s="54"/>
      <c r="AUN83" s="54"/>
      <c r="AUO83" s="54"/>
      <c r="AUP83" s="54"/>
      <c r="AUQ83" s="54"/>
      <c r="AUR83" s="54"/>
      <c r="AUS83" s="54"/>
      <c r="AUT83" s="54"/>
      <c r="AUU83" s="54"/>
      <c r="AUV83" s="54"/>
      <c r="AUW83" s="54"/>
      <c r="AUX83" s="54"/>
      <c r="AUY83" s="54"/>
      <c r="AUZ83" s="54"/>
      <c r="AVA83" s="54"/>
      <c r="AVB83" s="54"/>
      <c r="AVC83" s="54"/>
      <c r="AVD83" s="54"/>
      <c r="AVE83" s="54"/>
      <c r="AVF83" s="54"/>
      <c r="AVG83" s="54"/>
      <c r="AVH83" s="54"/>
      <c r="AVI83" s="54"/>
      <c r="AVJ83" s="54"/>
      <c r="AVK83" s="54"/>
      <c r="AVL83" s="54"/>
      <c r="AVM83" s="54"/>
      <c r="AVN83" s="54"/>
      <c r="AVO83" s="54"/>
      <c r="AVP83" s="54"/>
      <c r="AVQ83" s="54"/>
      <c r="AVR83" s="54"/>
      <c r="AVS83" s="54"/>
      <c r="AVT83" s="54"/>
      <c r="AVU83" s="54"/>
      <c r="AVV83" s="54"/>
      <c r="AVW83" s="54"/>
      <c r="AVX83" s="54"/>
      <c r="AVY83" s="54"/>
      <c r="AVZ83" s="54"/>
      <c r="AWA83" s="54"/>
      <c r="AWB83" s="54"/>
      <c r="AWC83" s="54"/>
      <c r="AWD83" s="54"/>
      <c r="AWE83" s="54"/>
      <c r="AWF83" s="54"/>
      <c r="AWG83" s="54"/>
      <c r="AWH83" s="54"/>
      <c r="AWI83" s="54"/>
      <c r="AWJ83" s="54"/>
      <c r="AWK83" s="54"/>
      <c r="AWL83" s="54"/>
      <c r="AWM83" s="54"/>
      <c r="AWN83" s="54"/>
      <c r="AWO83" s="54"/>
      <c r="AWP83" s="54"/>
      <c r="AWQ83" s="54"/>
      <c r="AWR83" s="54"/>
      <c r="AWS83" s="54"/>
      <c r="AWT83" s="54"/>
      <c r="AWU83" s="54"/>
      <c r="AWV83" s="54"/>
      <c r="AWW83" s="54"/>
      <c r="AWX83" s="54"/>
      <c r="AWY83" s="54"/>
      <c r="AWZ83" s="54"/>
      <c r="AXA83" s="54"/>
      <c r="AXB83" s="54"/>
      <c r="AXC83" s="54"/>
      <c r="AXD83" s="54"/>
      <c r="AXE83" s="54"/>
      <c r="AXF83" s="54"/>
      <c r="AXG83" s="54"/>
      <c r="AXH83" s="54"/>
      <c r="AXI83" s="54"/>
      <c r="AXJ83" s="54"/>
      <c r="AXK83" s="54"/>
      <c r="AXL83" s="54"/>
      <c r="AXM83" s="54"/>
      <c r="AXN83" s="54"/>
      <c r="AXO83" s="54"/>
      <c r="AXP83" s="54"/>
      <c r="AXQ83" s="54"/>
      <c r="AXR83" s="54"/>
      <c r="AXS83" s="54"/>
      <c r="AXT83" s="54"/>
      <c r="AXU83" s="54"/>
      <c r="AXV83" s="54"/>
      <c r="AXW83" s="54"/>
      <c r="AXX83" s="54"/>
      <c r="AXY83" s="54"/>
      <c r="AXZ83" s="54"/>
      <c r="AYA83" s="54"/>
      <c r="AYB83" s="54"/>
      <c r="AYC83" s="54"/>
      <c r="AYD83" s="54"/>
      <c r="AYE83" s="54"/>
      <c r="AYF83" s="54"/>
      <c r="AYG83" s="54"/>
      <c r="AYH83" s="54"/>
      <c r="AYI83" s="54"/>
      <c r="AYJ83" s="54"/>
      <c r="AYK83" s="54"/>
      <c r="AYL83" s="54"/>
      <c r="AYM83" s="54"/>
      <c r="AYN83" s="54"/>
      <c r="AYO83" s="54"/>
      <c r="AYP83" s="54"/>
      <c r="AYQ83" s="54"/>
      <c r="AYR83" s="54"/>
      <c r="AYS83" s="54"/>
      <c r="AYT83" s="54"/>
      <c r="AYU83" s="54"/>
      <c r="AYV83" s="54"/>
      <c r="AYW83" s="54"/>
      <c r="AYX83" s="54"/>
      <c r="AYY83" s="54"/>
      <c r="AYZ83" s="54"/>
      <c r="AZA83" s="54"/>
      <c r="AZB83" s="54"/>
      <c r="AZC83" s="54"/>
      <c r="AZD83" s="54"/>
      <c r="AZE83" s="54"/>
      <c r="AZF83" s="54"/>
      <c r="AZG83" s="54"/>
      <c r="AZH83" s="54"/>
      <c r="AZI83" s="54"/>
      <c r="AZJ83" s="54"/>
      <c r="AZK83" s="54"/>
      <c r="AZL83" s="54"/>
      <c r="AZM83" s="54"/>
      <c r="AZN83" s="54"/>
      <c r="AZO83" s="54"/>
      <c r="AZP83" s="54"/>
      <c r="AZQ83" s="54"/>
      <c r="AZR83" s="54"/>
      <c r="AZS83" s="54"/>
      <c r="AZT83" s="54"/>
      <c r="AZU83" s="54"/>
      <c r="AZV83" s="54"/>
      <c r="AZW83" s="54"/>
      <c r="AZX83" s="54"/>
      <c r="AZY83" s="54"/>
      <c r="AZZ83" s="54"/>
      <c r="BAA83" s="54"/>
      <c r="BAB83" s="54"/>
      <c r="BAC83" s="54"/>
      <c r="BAD83" s="54"/>
      <c r="BAE83" s="54"/>
      <c r="BAF83" s="54"/>
      <c r="BAG83" s="54"/>
      <c r="BAH83" s="54"/>
      <c r="BAI83" s="54"/>
      <c r="BAJ83" s="54"/>
      <c r="BAK83" s="54"/>
      <c r="BAL83" s="54"/>
      <c r="BAM83" s="54"/>
      <c r="BAN83" s="54"/>
      <c r="BAO83" s="54"/>
      <c r="BAP83" s="54"/>
      <c r="BAQ83" s="54"/>
      <c r="BAR83" s="54"/>
      <c r="BAS83" s="54"/>
      <c r="BAT83" s="54"/>
      <c r="BAU83" s="54"/>
      <c r="BAV83" s="54"/>
      <c r="BAW83" s="54"/>
      <c r="BAX83" s="54"/>
      <c r="BAY83" s="54"/>
      <c r="BAZ83" s="54"/>
      <c r="BBA83" s="54"/>
      <c r="BBB83" s="54"/>
      <c r="BBC83" s="54"/>
      <c r="BBD83" s="54"/>
      <c r="BBE83" s="54"/>
      <c r="BBF83" s="54"/>
      <c r="BBG83" s="54"/>
      <c r="BBH83" s="54"/>
      <c r="BBI83" s="54"/>
      <c r="BBJ83" s="54"/>
      <c r="BBK83" s="54"/>
      <c r="BBL83" s="54"/>
      <c r="BBM83" s="54"/>
      <c r="BBN83" s="54"/>
      <c r="BBO83" s="54"/>
      <c r="BBP83" s="54"/>
      <c r="BBQ83" s="54"/>
      <c r="BBR83" s="54"/>
      <c r="BBS83" s="54"/>
      <c r="BBT83" s="54"/>
      <c r="BBU83" s="54"/>
      <c r="BBV83" s="54"/>
      <c r="BBW83" s="54"/>
      <c r="BBX83" s="54"/>
      <c r="BBY83" s="54"/>
      <c r="BBZ83" s="54"/>
      <c r="BCA83" s="54"/>
      <c r="BCB83" s="54"/>
      <c r="BCC83" s="54"/>
      <c r="BCD83" s="54"/>
      <c r="BCE83" s="54"/>
      <c r="BCF83" s="54"/>
      <c r="BCG83" s="54"/>
      <c r="BCH83" s="54"/>
      <c r="BCI83" s="54"/>
      <c r="BCJ83" s="54"/>
      <c r="BCK83" s="54"/>
      <c r="BCL83" s="54"/>
      <c r="BCM83" s="54"/>
      <c r="BCN83" s="54"/>
      <c r="BCO83" s="54"/>
      <c r="BCP83" s="54"/>
      <c r="BCQ83" s="54"/>
      <c r="BCR83" s="54"/>
      <c r="BCS83" s="54"/>
      <c r="BCT83" s="54"/>
      <c r="BCU83" s="54"/>
      <c r="BCV83" s="54"/>
      <c r="BCW83" s="54"/>
      <c r="BCX83" s="54"/>
      <c r="BCY83" s="54"/>
      <c r="BCZ83" s="54"/>
      <c r="BDA83" s="54"/>
      <c r="BDB83" s="54"/>
      <c r="BDC83" s="54"/>
      <c r="BDD83" s="54"/>
      <c r="BDE83" s="54"/>
      <c r="BDF83" s="54"/>
      <c r="BDG83" s="54"/>
      <c r="BDH83" s="54"/>
      <c r="BDI83" s="54"/>
      <c r="BDJ83" s="54"/>
      <c r="BDK83" s="54"/>
      <c r="BDL83" s="54"/>
      <c r="BDM83" s="54"/>
      <c r="BDN83" s="54"/>
      <c r="BDO83" s="54"/>
      <c r="BDP83" s="54"/>
      <c r="BDQ83" s="54"/>
      <c r="BDR83" s="54"/>
      <c r="BDS83" s="54"/>
      <c r="BDT83" s="54"/>
      <c r="BDU83" s="54"/>
      <c r="BDV83" s="54"/>
      <c r="BDW83" s="54"/>
      <c r="BDX83" s="54"/>
      <c r="BDY83" s="54"/>
      <c r="BDZ83" s="54"/>
      <c r="BEA83" s="54"/>
      <c r="BEB83" s="54"/>
      <c r="BEC83" s="54"/>
      <c r="BED83" s="54"/>
      <c r="BEE83" s="54"/>
      <c r="BEF83" s="54"/>
      <c r="BEG83" s="54"/>
      <c r="BEH83" s="54"/>
      <c r="BEI83" s="54"/>
      <c r="BEJ83" s="54"/>
      <c r="BEK83" s="54"/>
      <c r="BEL83" s="54"/>
      <c r="BEM83" s="54"/>
      <c r="BEN83" s="54"/>
      <c r="BEO83" s="54"/>
      <c r="BEP83" s="54"/>
      <c r="BEQ83" s="54"/>
      <c r="BER83" s="54"/>
      <c r="BES83" s="54"/>
      <c r="BET83" s="54"/>
      <c r="BEU83" s="54"/>
      <c r="BEV83" s="54"/>
      <c r="BEW83" s="54"/>
      <c r="BEX83" s="54"/>
      <c r="BEY83" s="54"/>
      <c r="BEZ83" s="54"/>
      <c r="BFA83" s="54"/>
      <c r="BFB83" s="54"/>
      <c r="BFC83" s="54"/>
      <c r="BFD83" s="54"/>
      <c r="BFE83" s="54"/>
      <c r="BFF83" s="54"/>
      <c r="BFG83" s="54"/>
      <c r="BFH83" s="54"/>
      <c r="BFI83" s="54"/>
      <c r="BFJ83" s="54"/>
      <c r="BFK83" s="54"/>
      <c r="BFL83" s="54"/>
      <c r="BFM83" s="54"/>
      <c r="BFN83" s="54"/>
      <c r="BFO83" s="54"/>
      <c r="BFP83" s="54"/>
      <c r="BFQ83" s="54"/>
      <c r="BFR83" s="54"/>
      <c r="BFS83" s="54"/>
      <c r="BFT83" s="54"/>
      <c r="BFU83" s="54"/>
      <c r="BFV83" s="54"/>
      <c r="BFW83" s="54"/>
      <c r="BFX83" s="54"/>
      <c r="BFY83" s="54"/>
      <c r="BFZ83" s="54"/>
      <c r="BGA83" s="54"/>
      <c r="BGB83" s="54"/>
      <c r="BGC83" s="54"/>
      <c r="BGD83" s="54"/>
      <c r="BGE83" s="54"/>
      <c r="BGF83" s="54"/>
      <c r="BGG83" s="54"/>
      <c r="BGH83" s="54"/>
      <c r="BGI83" s="54"/>
      <c r="BGJ83" s="54"/>
      <c r="BGK83" s="54"/>
      <c r="BGL83" s="54"/>
      <c r="BGM83" s="54"/>
      <c r="BGN83" s="54"/>
      <c r="BGO83" s="54"/>
      <c r="BGP83" s="54"/>
      <c r="BGQ83" s="54"/>
      <c r="BGR83" s="54"/>
      <c r="BGS83" s="54"/>
      <c r="BGT83" s="54"/>
      <c r="BGU83" s="54"/>
      <c r="BGV83" s="54"/>
      <c r="BGW83" s="54"/>
      <c r="BGX83" s="54"/>
      <c r="BGY83" s="54"/>
      <c r="BGZ83" s="54"/>
      <c r="BHA83" s="54"/>
      <c r="BHB83" s="54"/>
      <c r="BHC83" s="54"/>
      <c r="BHD83" s="54"/>
      <c r="BHE83" s="54"/>
      <c r="BHF83" s="54"/>
      <c r="BHG83" s="54"/>
      <c r="BHH83" s="54"/>
      <c r="BHI83" s="54"/>
      <c r="BHJ83" s="54"/>
      <c r="BHK83" s="54"/>
      <c r="BHL83" s="54"/>
      <c r="BHM83" s="54"/>
      <c r="BHN83" s="54"/>
      <c r="BHO83" s="54"/>
      <c r="BHP83" s="54"/>
      <c r="BHQ83" s="54"/>
      <c r="BHR83" s="54"/>
      <c r="BHS83" s="54"/>
      <c r="BHT83" s="54"/>
      <c r="BHU83" s="54"/>
      <c r="BHV83" s="54"/>
      <c r="BHW83" s="54"/>
      <c r="BHX83" s="54"/>
      <c r="BHY83" s="54"/>
      <c r="BHZ83" s="54"/>
      <c r="BIA83" s="54"/>
      <c r="BIB83" s="54"/>
      <c r="BIC83" s="54"/>
      <c r="BID83" s="54"/>
      <c r="BIE83" s="54"/>
      <c r="BIF83" s="54"/>
      <c r="BIG83" s="54"/>
      <c r="BIH83" s="54"/>
      <c r="BII83" s="54"/>
      <c r="BIJ83" s="54"/>
      <c r="BIK83" s="54"/>
      <c r="BIL83" s="54"/>
      <c r="BIM83" s="54"/>
      <c r="BIN83" s="54"/>
      <c r="BIO83" s="54"/>
      <c r="BIP83" s="54"/>
      <c r="BIQ83" s="54"/>
      <c r="BIR83" s="54"/>
      <c r="BIS83" s="54"/>
      <c r="BIT83" s="54"/>
      <c r="BIU83" s="54"/>
      <c r="BIV83" s="54"/>
      <c r="BIW83" s="54"/>
      <c r="BIX83" s="54"/>
      <c r="BIY83" s="54"/>
      <c r="BIZ83" s="54"/>
      <c r="BJA83" s="54"/>
      <c r="BJB83" s="54"/>
      <c r="BJC83" s="54"/>
      <c r="BJD83" s="54"/>
      <c r="BJE83" s="54"/>
      <c r="BJF83" s="54"/>
      <c r="BJG83" s="54"/>
      <c r="BJH83" s="54"/>
      <c r="BJI83" s="54"/>
      <c r="BJJ83" s="54"/>
      <c r="BJK83" s="54"/>
      <c r="BJL83" s="54"/>
      <c r="BJM83" s="54"/>
      <c r="BJN83" s="54"/>
      <c r="BJO83" s="54"/>
      <c r="BJP83" s="54"/>
      <c r="BJQ83" s="54"/>
      <c r="BJR83" s="54"/>
      <c r="BJS83" s="54"/>
      <c r="BJT83" s="54"/>
      <c r="BJU83" s="54"/>
      <c r="BJV83" s="54"/>
      <c r="BJW83" s="54"/>
      <c r="BJX83" s="54"/>
      <c r="BJY83" s="54"/>
      <c r="BJZ83" s="54"/>
      <c r="BKA83" s="54"/>
      <c r="BKB83" s="54"/>
      <c r="BKC83" s="54"/>
      <c r="BKD83" s="54"/>
      <c r="BKE83" s="54"/>
      <c r="BKF83" s="54"/>
      <c r="BKG83" s="54"/>
      <c r="BKH83" s="54"/>
      <c r="BKI83" s="54"/>
      <c r="BKJ83" s="54"/>
      <c r="BKK83" s="54"/>
      <c r="BKL83" s="54"/>
      <c r="BKM83" s="54"/>
      <c r="BKN83" s="54"/>
      <c r="BKO83" s="54"/>
      <c r="BKP83" s="54"/>
      <c r="BKQ83" s="54"/>
      <c r="BKR83" s="54"/>
      <c r="BKS83" s="54"/>
      <c r="BKT83" s="54"/>
      <c r="BKU83" s="54"/>
      <c r="BKV83" s="54"/>
      <c r="BKW83" s="54"/>
      <c r="BKX83" s="54"/>
      <c r="BKY83" s="54"/>
      <c r="BKZ83" s="54"/>
      <c r="BLA83" s="54"/>
      <c r="BLB83" s="54"/>
      <c r="BLC83" s="54"/>
      <c r="BLD83" s="54"/>
      <c r="BLE83" s="54"/>
      <c r="BLF83" s="54"/>
      <c r="BLG83" s="54"/>
      <c r="BLH83" s="54"/>
      <c r="BLI83" s="54"/>
      <c r="BLJ83" s="54"/>
      <c r="BLK83" s="54"/>
      <c r="BLL83" s="54"/>
      <c r="BLM83" s="54"/>
      <c r="BLN83" s="54"/>
      <c r="BLO83" s="54"/>
      <c r="BLP83" s="54"/>
      <c r="BLQ83" s="54"/>
      <c r="BLR83" s="54"/>
      <c r="BLS83" s="54"/>
      <c r="BLT83" s="54"/>
      <c r="BLU83" s="54"/>
      <c r="BLV83" s="54"/>
      <c r="BLW83" s="54"/>
      <c r="BLX83" s="54"/>
      <c r="BLY83" s="54"/>
      <c r="BLZ83" s="54"/>
      <c r="BMA83" s="54"/>
      <c r="BMB83" s="54"/>
      <c r="BMC83" s="54"/>
      <c r="BMD83" s="54"/>
      <c r="BME83" s="54"/>
      <c r="BMF83" s="54"/>
      <c r="BMG83" s="54"/>
      <c r="BMH83" s="54"/>
      <c r="BMI83" s="54"/>
      <c r="BMJ83" s="54"/>
      <c r="BMK83" s="54"/>
      <c r="BML83" s="54"/>
      <c r="BMM83" s="54"/>
      <c r="BMN83" s="54"/>
      <c r="BMO83" s="54"/>
      <c r="BMP83" s="54"/>
      <c r="BMQ83" s="54"/>
      <c r="BMR83" s="54"/>
      <c r="BMS83" s="54"/>
      <c r="BMT83" s="54"/>
      <c r="BMU83" s="54"/>
      <c r="BMV83" s="54"/>
      <c r="BMW83" s="54"/>
      <c r="BMX83" s="54"/>
      <c r="BMY83" s="54"/>
      <c r="BMZ83" s="54"/>
      <c r="BNA83" s="54"/>
      <c r="BNB83" s="54"/>
      <c r="BNC83" s="54"/>
      <c r="BND83" s="54"/>
      <c r="BNE83" s="54"/>
      <c r="BNF83" s="54"/>
      <c r="BNG83" s="54"/>
      <c r="BNH83" s="54"/>
      <c r="BNI83" s="54"/>
      <c r="BNJ83" s="54"/>
      <c r="BNK83" s="54"/>
      <c r="BNL83" s="54"/>
      <c r="BNM83" s="54"/>
      <c r="BNN83" s="54"/>
      <c r="BNO83" s="54"/>
      <c r="BNP83" s="54"/>
      <c r="BNQ83" s="54"/>
      <c r="BNR83" s="54"/>
      <c r="BNS83" s="54"/>
      <c r="BNT83" s="54"/>
      <c r="BNU83" s="54"/>
      <c r="BNV83" s="54"/>
      <c r="BNW83" s="54"/>
      <c r="BNX83" s="54"/>
      <c r="BNY83" s="54"/>
      <c r="BNZ83" s="54"/>
      <c r="BOA83" s="54"/>
      <c r="BOB83" s="54"/>
      <c r="BOC83" s="54"/>
      <c r="BOD83" s="54"/>
      <c r="BOE83" s="54"/>
      <c r="BOF83" s="54"/>
      <c r="BOG83" s="54"/>
      <c r="BOH83" s="54"/>
      <c r="BOI83" s="54"/>
      <c r="BOJ83" s="54"/>
      <c r="BOK83" s="54"/>
      <c r="BOL83" s="54"/>
      <c r="BOM83" s="54"/>
      <c r="BON83" s="54"/>
      <c r="BOO83" s="54"/>
      <c r="BOP83" s="54"/>
      <c r="BOQ83" s="54"/>
      <c r="BOR83" s="54"/>
      <c r="BOS83" s="54"/>
      <c r="BOT83" s="54"/>
      <c r="BOU83" s="54"/>
      <c r="BOV83" s="54"/>
      <c r="BOW83" s="54"/>
      <c r="BOX83" s="54"/>
      <c r="BOY83" s="54"/>
      <c r="BOZ83" s="54"/>
      <c r="BPA83" s="54"/>
      <c r="BPB83" s="54"/>
      <c r="BPC83" s="54"/>
      <c r="BPD83" s="54"/>
      <c r="BPE83" s="54"/>
      <c r="BPF83" s="54"/>
      <c r="BPG83" s="54"/>
      <c r="BPH83" s="54"/>
      <c r="BPI83" s="54"/>
      <c r="BPJ83" s="54"/>
      <c r="BPK83" s="54"/>
      <c r="BPL83" s="54"/>
      <c r="BPM83" s="54"/>
      <c r="BPN83" s="54"/>
      <c r="BPO83" s="54"/>
      <c r="BPP83" s="54"/>
      <c r="BPQ83" s="54"/>
      <c r="BPR83" s="54"/>
      <c r="BPS83" s="54"/>
      <c r="BPT83" s="54"/>
      <c r="BPU83" s="54"/>
      <c r="BPV83" s="54"/>
      <c r="BPW83" s="54"/>
      <c r="BPX83" s="54"/>
      <c r="BPY83" s="54"/>
      <c r="BPZ83" s="54"/>
      <c r="BQA83" s="54"/>
      <c r="BQB83" s="54"/>
      <c r="BQC83" s="54"/>
      <c r="BQD83" s="54"/>
      <c r="BQE83" s="54"/>
      <c r="BQF83" s="54"/>
      <c r="BQG83" s="54"/>
      <c r="BQH83" s="54"/>
      <c r="BQI83" s="54"/>
      <c r="BQJ83" s="54"/>
      <c r="BQK83" s="54"/>
      <c r="BQL83" s="54"/>
      <c r="BQM83" s="54"/>
      <c r="BQN83" s="54"/>
      <c r="BQO83" s="54"/>
      <c r="BQP83" s="54"/>
      <c r="BQQ83" s="54"/>
      <c r="BQR83" s="54"/>
      <c r="BQS83" s="54"/>
      <c r="BQT83" s="54"/>
      <c r="BQU83" s="54"/>
      <c r="BQV83" s="54"/>
      <c r="BQW83" s="54"/>
      <c r="BQX83" s="54"/>
      <c r="BQY83" s="54"/>
      <c r="BQZ83" s="54"/>
      <c r="BRA83" s="54"/>
      <c r="BRB83" s="54"/>
      <c r="BRC83" s="54"/>
      <c r="BRD83" s="54"/>
      <c r="BRE83" s="54"/>
      <c r="BRF83" s="54"/>
      <c r="BRG83" s="54"/>
      <c r="BRH83" s="54"/>
      <c r="BRI83" s="54"/>
      <c r="BRJ83" s="54"/>
      <c r="BRK83" s="54"/>
      <c r="BRL83" s="54"/>
      <c r="BRM83" s="54"/>
      <c r="BRN83" s="54"/>
      <c r="BRO83" s="54"/>
      <c r="BRP83" s="54"/>
      <c r="BRQ83" s="54"/>
      <c r="BRR83" s="54"/>
      <c r="BRS83" s="54"/>
      <c r="BRT83" s="54"/>
      <c r="BRU83" s="54"/>
      <c r="BRV83" s="54"/>
      <c r="BRW83" s="54"/>
      <c r="BRX83" s="54"/>
      <c r="BRY83" s="54"/>
      <c r="BRZ83" s="54"/>
      <c r="BSA83" s="54"/>
      <c r="BSB83" s="54"/>
      <c r="BSC83" s="54"/>
      <c r="BSD83" s="54"/>
      <c r="BSE83" s="54"/>
      <c r="BSF83" s="54"/>
      <c r="BSG83" s="54"/>
      <c r="BSH83" s="54"/>
      <c r="BSI83" s="54"/>
      <c r="BSJ83" s="54"/>
      <c r="BSK83" s="54"/>
      <c r="BSL83" s="54"/>
      <c r="BSM83" s="54"/>
      <c r="BSN83" s="54"/>
      <c r="BSO83" s="54"/>
      <c r="BSP83" s="54"/>
      <c r="BSQ83" s="54"/>
      <c r="BSR83" s="54"/>
      <c r="BSS83" s="54"/>
      <c r="BST83" s="54"/>
      <c r="BSU83" s="54"/>
      <c r="BSV83" s="54"/>
      <c r="BSW83" s="54"/>
      <c r="BSX83" s="54"/>
      <c r="BSY83" s="54"/>
      <c r="BSZ83" s="54"/>
      <c r="BTA83" s="54"/>
      <c r="BTB83" s="54"/>
      <c r="BTC83" s="54"/>
      <c r="BTD83" s="54"/>
      <c r="BTE83" s="54"/>
      <c r="BTF83" s="54"/>
      <c r="BTG83" s="54"/>
      <c r="BTH83" s="54"/>
      <c r="BTI83" s="54"/>
      <c r="BTJ83" s="54"/>
      <c r="BTK83" s="54"/>
      <c r="BTL83" s="54"/>
      <c r="BTM83" s="54"/>
      <c r="BTN83" s="54"/>
      <c r="BTO83" s="54"/>
      <c r="BTP83" s="54"/>
      <c r="BTQ83" s="54"/>
      <c r="BTR83" s="54"/>
      <c r="BTS83" s="54"/>
      <c r="BTT83" s="54"/>
      <c r="BTU83" s="54"/>
      <c r="BTV83" s="54"/>
      <c r="BTW83" s="54"/>
      <c r="BTX83" s="54"/>
      <c r="BTY83" s="54"/>
      <c r="BTZ83" s="54"/>
      <c r="BUA83" s="54"/>
      <c r="BUB83" s="54"/>
      <c r="BUC83" s="54"/>
      <c r="BUD83" s="54"/>
      <c r="BUE83" s="54"/>
      <c r="BUF83" s="54"/>
      <c r="BUG83" s="54"/>
      <c r="BUH83" s="54"/>
      <c r="BUI83" s="54"/>
      <c r="BUJ83" s="54"/>
      <c r="BUK83" s="54"/>
      <c r="BUL83" s="54"/>
      <c r="BUM83" s="54"/>
      <c r="BUN83" s="54"/>
      <c r="BUO83" s="54"/>
      <c r="BUP83" s="54"/>
      <c r="BUQ83" s="54"/>
      <c r="BUR83" s="54"/>
      <c r="BUS83" s="54"/>
      <c r="BUT83" s="54"/>
      <c r="BUU83" s="54"/>
      <c r="BUV83" s="54"/>
      <c r="BUW83" s="54"/>
      <c r="BUX83" s="54"/>
      <c r="BUY83" s="54"/>
      <c r="BUZ83" s="54"/>
      <c r="BVA83" s="54"/>
      <c r="BVB83" s="54"/>
      <c r="BVC83" s="54"/>
      <c r="BVD83" s="54"/>
      <c r="BVE83" s="54"/>
      <c r="BVF83" s="54"/>
      <c r="BVG83" s="54"/>
      <c r="BVH83" s="54"/>
      <c r="BVI83" s="54"/>
      <c r="BVJ83" s="54"/>
      <c r="BVK83" s="54"/>
      <c r="BVL83" s="54"/>
      <c r="BVM83" s="54"/>
      <c r="BVN83" s="54"/>
      <c r="BVO83" s="54"/>
      <c r="BVP83" s="54"/>
      <c r="BVQ83" s="54"/>
      <c r="BVR83" s="54"/>
      <c r="BVS83" s="54"/>
      <c r="BVT83" s="54"/>
      <c r="BVU83" s="54"/>
      <c r="BVV83" s="54"/>
      <c r="BVW83" s="54"/>
      <c r="BVX83" s="54"/>
      <c r="BVY83" s="54"/>
      <c r="BVZ83" s="54"/>
      <c r="BWA83" s="54"/>
      <c r="BWB83" s="54"/>
      <c r="BWC83" s="54"/>
      <c r="BWD83" s="54"/>
      <c r="BWE83" s="54"/>
      <c r="BWF83" s="54"/>
      <c r="BWG83" s="54"/>
      <c r="BWH83" s="54"/>
      <c r="BWI83" s="54"/>
      <c r="BWJ83" s="54"/>
      <c r="BWK83" s="54"/>
      <c r="BWL83" s="54"/>
      <c r="BWM83" s="54"/>
      <c r="BWN83" s="54"/>
      <c r="BWO83" s="54"/>
      <c r="BWP83" s="54"/>
      <c r="BWQ83" s="54"/>
      <c r="BWR83" s="54"/>
      <c r="BWS83" s="54"/>
      <c r="BWT83" s="54"/>
      <c r="BWU83" s="54"/>
      <c r="BWV83" s="54"/>
      <c r="BWW83" s="54"/>
      <c r="BWX83" s="54"/>
      <c r="BWY83" s="54"/>
      <c r="BWZ83" s="54"/>
      <c r="BXA83" s="54"/>
      <c r="BXB83" s="54"/>
      <c r="BXC83" s="54"/>
      <c r="BXD83" s="54"/>
      <c r="BXE83" s="54"/>
      <c r="BXF83" s="54"/>
      <c r="BXG83" s="54"/>
      <c r="BXH83" s="54"/>
      <c r="BXI83" s="54"/>
      <c r="BXJ83" s="54"/>
      <c r="BXK83" s="54"/>
      <c r="BXL83" s="54"/>
      <c r="BXM83" s="54"/>
      <c r="BXN83" s="54"/>
      <c r="BXO83" s="54"/>
      <c r="BXP83" s="54"/>
      <c r="BXQ83" s="54"/>
      <c r="BXR83" s="54"/>
      <c r="BXS83" s="54"/>
      <c r="BXT83" s="54"/>
      <c r="BXU83" s="54"/>
      <c r="BXV83" s="54"/>
      <c r="BXW83" s="54"/>
      <c r="BXX83" s="54"/>
      <c r="BXY83" s="54"/>
      <c r="BXZ83" s="54"/>
      <c r="BYA83" s="54"/>
      <c r="BYB83" s="54"/>
      <c r="BYC83" s="54"/>
      <c r="BYD83" s="54"/>
      <c r="BYE83" s="54"/>
      <c r="BYF83" s="54"/>
      <c r="BYG83" s="54"/>
      <c r="BYH83" s="54"/>
      <c r="BYI83" s="54"/>
      <c r="BYJ83" s="54"/>
      <c r="BYK83" s="54"/>
      <c r="BYL83" s="54"/>
      <c r="BYM83" s="54"/>
      <c r="BYN83" s="54"/>
      <c r="BYO83" s="54"/>
      <c r="BYP83" s="54"/>
      <c r="BYQ83" s="54"/>
      <c r="BYR83" s="54"/>
      <c r="BYS83" s="54"/>
      <c r="BYT83" s="54"/>
      <c r="BYU83" s="54"/>
      <c r="BYV83" s="54"/>
      <c r="BYW83" s="54"/>
      <c r="BYX83" s="54"/>
      <c r="BYY83" s="54"/>
      <c r="BYZ83" s="54"/>
      <c r="BZA83" s="54"/>
      <c r="BZB83" s="54"/>
      <c r="BZC83" s="54"/>
      <c r="BZD83" s="54"/>
      <c r="BZE83" s="54"/>
      <c r="BZF83" s="54"/>
      <c r="BZG83" s="54"/>
      <c r="BZH83" s="54"/>
      <c r="BZI83" s="54"/>
      <c r="BZJ83" s="54"/>
      <c r="BZK83" s="54"/>
      <c r="BZL83" s="54"/>
      <c r="BZM83" s="54"/>
      <c r="BZN83" s="54"/>
      <c r="BZO83" s="54"/>
      <c r="BZP83" s="54"/>
      <c r="BZQ83" s="54"/>
      <c r="BZR83" s="54"/>
      <c r="BZS83" s="54"/>
      <c r="BZT83" s="54"/>
      <c r="BZU83" s="54"/>
      <c r="BZV83" s="54"/>
      <c r="BZW83" s="54"/>
      <c r="BZX83" s="54"/>
      <c r="BZY83" s="54"/>
      <c r="BZZ83" s="54"/>
      <c r="CAA83" s="54"/>
      <c r="CAB83" s="54"/>
      <c r="CAC83" s="54"/>
      <c r="CAD83" s="54"/>
      <c r="CAE83" s="54"/>
      <c r="CAF83" s="54"/>
      <c r="CAG83" s="54"/>
      <c r="CAH83" s="54"/>
      <c r="CAI83" s="54"/>
      <c r="CAJ83" s="54"/>
      <c r="CAK83" s="54"/>
      <c r="CAL83" s="54"/>
      <c r="CAM83" s="54"/>
      <c r="CAN83" s="54"/>
      <c r="CAO83" s="54"/>
      <c r="CAP83" s="54"/>
      <c r="CAQ83" s="54"/>
      <c r="CAR83" s="54"/>
      <c r="CAS83" s="54"/>
      <c r="CAT83" s="54"/>
      <c r="CAU83" s="54"/>
      <c r="CAV83" s="54"/>
      <c r="CAW83" s="54"/>
      <c r="CAX83" s="54"/>
      <c r="CAY83" s="54"/>
      <c r="CAZ83" s="54"/>
      <c r="CBA83" s="54"/>
      <c r="CBB83" s="54"/>
      <c r="CBC83" s="54"/>
      <c r="CBD83" s="54"/>
      <c r="CBE83" s="54"/>
      <c r="CBF83" s="54"/>
      <c r="CBG83" s="54"/>
      <c r="CBH83" s="54"/>
      <c r="CBI83" s="54"/>
      <c r="CBJ83" s="54"/>
      <c r="CBK83" s="54"/>
      <c r="CBL83" s="54"/>
      <c r="CBM83" s="54"/>
      <c r="CBN83" s="54"/>
      <c r="CBO83" s="54"/>
      <c r="CBP83" s="54"/>
      <c r="CBQ83" s="54"/>
      <c r="CBR83" s="54"/>
      <c r="CBS83" s="54"/>
      <c r="CBT83" s="54"/>
      <c r="CBU83" s="54"/>
      <c r="CBV83" s="54"/>
      <c r="CBW83" s="54"/>
      <c r="CBX83" s="54"/>
      <c r="CBY83" s="54"/>
      <c r="CBZ83" s="54"/>
      <c r="CCA83" s="54"/>
      <c r="CCB83" s="54"/>
      <c r="CCC83" s="54"/>
      <c r="CCD83" s="54"/>
      <c r="CCE83" s="54"/>
      <c r="CCF83" s="54"/>
      <c r="CCG83" s="54"/>
      <c r="CCH83" s="54"/>
      <c r="CCI83" s="54"/>
      <c r="CCJ83" s="54"/>
      <c r="CCK83" s="54"/>
      <c r="CCL83" s="54"/>
      <c r="CCM83" s="54"/>
      <c r="CCN83" s="54"/>
      <c r="CCO83" s="54"/>
      <c r="CCP83" s="54"/>
      <c r="CCQ83" s="54"/>
      <c r="CCR83" s="54"/>
      <c r="CCS83" s="54"/>
      <c r="CCT83" s="54"/>
      <c r="CCU83" s="54"/>
      <c r="CCV83" s="54"/>
      <c r="CCW83" s="54"/>
      <c r="CCX83" s="54"/>
      <c r="CCY83" s="54"/>
      <c r="CCZ83" s="54"/>
      <c r="CDA83" s="54"/>
      <c r="CDB83" s="54"/>
      <c r="CDC83" s="54"/>
      <c r="CDD83" s="54"/>
      <c r="CDE83" s="54"/>
      <c r="CDF83" s="54"/>
      <c r="CDG83" s="54"/>
      <c r="CDH83" s="54"/>
      <c r="CDI83" s="54"/>
      <c r="CDJ83" s="54"/>
      <c r="CDK83" s="54"/>
      <c r="CDL83" s="54"/>
      <c r="CDM83" s="54"/>
      <c r="CDN83" s="54"/>
      <c r="CDO83" s="54"/>
      <c r="CDP83" s="54"/>
      <c r="CDQ83" s="54"/>
      <c r="CDR83" s="54"/>
      <c r="CDS83" s="54"/>
      <c r="CDT83" s="54"/>
      <c r="CDU83" s="54"/>
      <c r="CDV83" s="54"/>
      <c r="CDW83" s="54"/>
      <c r="CDX83" s="54"/>
      <c r="CDY83" s="54"/>
      <c r="CDZ83" s="54"/>
      <c r="CEA83" s="54"/>
      <c r="CEB83" s="54"/>
      <c r="CEC83" s="54"/>
      <c r="CED83" s="54"/>
      <c r="CEE83" s="54"/>
      <c r="CEF83" s="54"/>
      <c r="CEG83" s="54"/>
      <c r="CEH83" s="54"/>
      <c r="CEI83" s="54"/>
      <c r="CEJ83" s="54"/>
      <c r="CEK83" s="54"/>
      <c r="CEL83" s="54"/>
      <c r="CEM83" s="54"/>
      <c r="CEN83" s="54"/>
      <c r="CEO83" s="54"/>
      <c r="CEP83" s="54"/>
      <c r="CEQ83" s="54"/>
      <c r="CER83" s="54"/>
      <c r="CES83" s="54"/>
      <c r="CET83" s="54"/>
      <c r="CEU83" s="54"/>
      <c r="CEV83" s="54"/>
      <c r="CEW83" s="54"/>
      <c r="CEX83" s="54"/>
      <c r="CEY83" s="54"/>
      <c r="CEZ83" s="54"/>
      <c r="CFA83" s="54"/>
      <c r="CFB83" s="54"/>
      <c r="CFC83" s="54"/>
      <c r="CFD83" s="54"/>
      <c r="CFE83" s="54"/>
      <c r="CFF83" s="54"/>
      <c r="CFG83" s="54"/>
      <c r="CFH83" s="54"/>
      <c r="CFI83" s="54"/>
      <c r="CFJ83" s="54"/>
      <c r="CFK83" s="54"/>
      <c r="CFL83" s="54"/>
      <c r="CFM83" s="54"/>
      <c r="CFN83" s="54"/>
      <c r="CFO83" s="54"/>
      <c r="CFP83" s="54"/>
      <c r="CFQ83" s="54"/>
      <c r="CFR83" s="54"/>
      <c r="CFS83" s="54"/>
      <c r="CFT83" s="54"/>
      <c r="CFU83" s="54"/>
      <c r="CFV83" s="54"/>
      <c r="CFW83" s="54"/>
      <c r="CFX83" s="54"/>
      <c r="CFY83" s="54"/>
      <c r="CFZ83" s="54"/>
      <c r="CGA83" s="54"/>
      <c r="CGB83" s="54"/>
      <c r="CGC83" s="54"/>
      <c r="CGD83" s="54"/>
      <c r="CGE83" s="54"/>
      <c r="CGF83" s="54"/>
      <c r="CGG83" s="54"/>
      <c r="CGH83" s="54"/>
      <c r="CGI83" s="54"/>
      <c r="CGJ83" s="54"/>
      <c r="CGK83" s="54"/>
      <c r="CGL83" s="54"/>
      <c r="CGM83" s="54"/>
      <c r="CGN83" s="54"/>
      <c r="CGO83" s="54"/>
      <c r="CGP83" s="54"/>
      <c r="CGQ83" s="54"/>
      <c r="CGR83" s="54"/>
      <c r="CGS83" s="54"/>
      <c r="CGT83" s="54"/>
      <c r="CGU83" s="54"/>
      <c r="CGV83" s="54"/>
      <c r="CGW83" s="54"/>
      <c r="CGX83" s="54"/>
      <c r="CGY83" s="54"/>
      <c r="CGZ83" s="54"/>
      <c r="CHA83" s="54"/>
      <c r="CHB83" s="54"/>
      <c r="CHC83" s="54"/>
      <c r="CHD83" s="54"/>
      <c r="CHE83" s="54"/>
      <c r="CHF83" s="54"/>
      <c r="CHG83" s="54"/>
      <c r="CHH83" s="54"/>
      <c r="CHI83" s="54"/>
      <c r="CHJ83" s="54"/>
      <c r="CHK83" s="54"/>
      <c r="CHL83" s="54"/>
      <c r="CHM83" s="54"/>
      <c r="CHN83" s="54"/>
      <c r="CHO83" s="54"/>
      <c r="CHP83" s="54"/>
      <c r="CHQ83" s="54"/>
      <c r="CHR83" s="54"/>
      <c r="CHS83" s="54"/>
      <c r="CHT83" s="54"/>
      <c r="CHU83" s="54"/>
      <c r="CHV83" s="54"/>
      <c r="CHW83" s="54"/>
      <c r="CHX83" s="54"/>
      <c r="CHY83" s="54"/>
      <c r="CHZ83" s="54"/>
      <c r="CIA83" s="54"/>
      <c r="CIB83" s="54"/>
      <c r="CIC83" s="54"/>
      <c r="CID83" s="54"/>
      <c r="CIE83" s="54"/>
      <c r="CIF83" s="54"/>
      <c r="CIG83" s="54"/>
      <c r="CIH83" s="54"/>
      <c r="CII83" s="54"/>
      <c r="CIJ83" s="54"/>
      <c r="CIK83" s="54"/>
      <c r="CIL83" s="54"/>
      <c r="CIM83" s="54"/>
      <c r="CIN83" s="54"/>
      <c r="CIO83" s="54"/>
      <c r="CIP83" s="54"/>
      <c r="CIQ83" s="54"/>
      <c r="CIR83" s="54"/>
      <c r="CIS83" s="54"/>
      <c r="CIT83" s="54"/>
      <c r="CIU83" s="54"/>
      <c r="CIV83" s="54"/>
      <c r="CIW83" s="54"/>
      <c r="CIX83" s="54"/>
      <c r="CIY83" s="54"/>
      <c r="CIZ83" s="54"/>
      <c r="CJA83" s="54"/>
      <c r="CJB83" s="54"/>
      <c r="CJC83" s="54"/>
      <c r="CJD83" s="54"/>
      <c r="CJE83" s="54"/>
      <c r="CJF83" s="54"/>
      <c r="CJG83" s="54"/>
      <c r="CJH83" s="54"/>
      <c r="CJI83" s="54"/>
      <c r="CJJ83" s="54"/>
      <c r="CJK83" s="54"/>
      <c r="CJL83" s="54"/>
      <c r="CJM83" s="54"/>
      <c r="CJN83" s="54"/>
      <c r="CJO83" s="54"/>
      <c r="CJP83" s="54"/>
      <c r="CJQ83" s="54"/>
      <c r="CJR83" s="54"/>
      <c r="CJS83" s="54"/>
      <c r="CJT83" s="54"/>
      <c r="CJU83" s="54"/>
      <c r="CJV83" s="54"/>
      <c r="CJW83" s="54"/>
      <c r="CJX83" s="54"/>
      <c r="CJY83" s="54"/>
      <c r="CJZ83" s="54"/>
      <c r="CKA83" s="54"/>
      <c r="CKB83" s="54"/>
      <c r="CKC83" s="54"/>
      <c r="CKD83" s="54"/>
      <c r="CKE83" s="54"/>
      <c r="CKF83" s="54"/>
      <c r="CKG83" s="54"/>
      <c r="CKH83" s="54"/>
      <c r="CKI83" s="54"/>
      <c r="CKJ83" s="54"/>
      <c r="CKK83" s="54"/>
      <c r="CKL83" s="54"/>
      <c r="CKM83" s="54"/>
      <c r="CKN83" s="54"/>
      <c r="CKO83" s="54"/>
      <c r="CKP83" s="54"/>
      <c r="CKQ83" s="54"/>
      <c r="CKR83" s="54"/>
      <c r="CKS83" s="54"/>
      <c r="CKT83" s="54"/>
      <c r="CKU83" s="54"/>
      <c r="CKV83" s="54"/>
      <c r="CKW83" s="54"/>
      <c r="CKX83" s="54"/>
      <c r="CKY83" s="54"/>
      <c r="CKZ83" s="54"/>
      <c r="CLA83" s="54"/>
      <c r="CLB83" s="54"/>
      <c r="CLC83" s="54"/>
      <c r="CLD83" s="54"/>
      <c r="CLE83" s="54"/>
      <c r="CLF83" s="54"/>
      <c r="CLG83" s="54"/>
      <c r="CLH83" s="54"/>
      <c r="CLI83" s="54"/>
      <c r="CLJ83" s="54"/>
      <c r="CLK83" s="54"/>
      <c r="CLL83" s="54"/>
      <c r="CLM83" s="54"/>
      <c r="CLN83" s="54"/>
      <c r="CLO83" s="54"/>
      <c r="CLP83" s="54"/>
      <c r="CLQ83" s="54"/>
      <c r="CLR83" s="54"/>
      <c r="CLS83" s="54"/>
      <c r="CLT83" s="54"/>
      <c r="CLU83" s="54"/>
      <c r="CLV83" s="54"/>
      <c r="CLW83" s="54"/>
      <c r="CLX83" s="54"/>
      <c r="CLY83" s="54"/>
      <c r="CLZ83" s="54"/>
      <c r="CMA83" s="54"/>
      <c r="CMB83" s="54"/>
      <c r="CMC83" s="54"/>
      <c r="CMD83" s="54"/>
      <c r="CME83" s="54"/>
      <c r="CMF83" s="54"/>
      <c r="CMG83" s="54"/>
      <c r="CMH83" s="54"/>
      <c r="CMI83" s="54"/>
      <c r="CMJ83" s="54"/>
      <c r="CMK83" s="54"/>
      <c r="CML83" s="54"/>
      <c r="CMM83" s="54"/>
      <c r="CMN83" s="54"/>
      <c r="CMO83" s="54"/>
      <c r="CMP83" s="54"/>
      <c r="CMQ83" s="54"/>
      <c r="CMR83" s="54"/>
      <c r="CMS83" s="54"/>
      <c r="CMT83" s="54"/>
      <c r="CMU83" s="54"/>
      <c r="CMV83" s="54"/>
      <c r="CMW83" s="54"/>
      <c r="CMX83" s="54"/>
      <c r="CMY83" s="54"/>
      <c r="CMZ83" s="54"/>
      <c r="CNA83" s="54"/>
      <c r="CNB83" s="54"/>
      <c r="CNC83" s="54"/>
      <c r="CND83" s="54"/>
      <c r="CNE83" s="54"/>
      <c r="CNF83" s="54"/>
      <c r="CNG83" s="54"/>
      <c r="CNH83" s="54"/>
      <c r="CNI83" s="54"/>
      <c r="CNJ83" s="54"/>
      <c r="CNK83" s="54"/>
      <c r="CNL83" s="54"/>
      <c r="CNM83" s="54"/>
      <c r="CNN83" s="54"/>
      <c r="CNO83" s="54"/>
      <c r="CNP83" s="54"/>
      <c r="CNQ83" s="54"/>
      <c r="CNR83" s="54"/>
      <c r="CNS83" s="54"/>
      <c r="CNT83" s="54"/>
      <c r="CNU83" s="54"/>
      <c r="CNV83" s="54"/>
      <c r="CNW83" s="54"/>
      <c r="CNX83" s="54"/>
      <c r="CNY83" s="54"/>
      <c r="CNZ83" s="54"/>
      <c r="COA83" s="54"/>
      <c r="COB83" s="54"/>
      <c r="COC83" s="54"/>
      <c r="COD83" s="54"/>
      <c r="COE83" s="54"/>
      <c r="COF83" s="54"/>
      <c r="COG83" s="54"/>
      <c r="COH83" s="54"/>
      <c r="COI83" s="54"/>
      <c r="COJ83" s="54"/>
      <c r="COK83" s="54"/>
      <c r="COL83" s="54"/>
      <c r="COM83" s="54"/>
      <c r="CON83" s="54"/>
      <c r="COO83" s="54"/>
      <c r="COP83" s="54"/>
      <c r="COQ83" s="54"/>
      <c r="COR83" s="54"/>
      <c r="COS83" s="54"/>
      <c r="COT83" s="54"/>
      <c r="COU83" s="54"/>
      <c r="COV83" s="54"/>
      <c r="COW83" s="54"/>
      <c r="COX83" s="54"/>
      <c r="COY83" s="54"/>
      <c r="COZ83" s="54"/>
      <c r="CPA83" s="54"/>
      <c r="CPB83" s="54"/>
      <c r="CPC83" s="54"/>
      <c r="CPD83" s="54"/>
      <c r="CPE83" s="54"/>
      <c r="CPF83" s="54"/>
      <c r="CPG83" s="54"/>
      <c r="CPH83" s="54"/>
      <c r="CPI83" s="54"/>
      <c r="CPJ83" s="54"/>
      <c r="CPK83" s="54"/>
      <c r="CPL83" s="54"/>
      <c r="CPM83" s="54"/>
      <c r="CPN83" s="54"/>
      <c r="CPO83" s="54"/>
      <c r="CPP83" s="54"/>
      <c r="CPQ83" s="54"/>
      <c r="CPR83" s="54"/>
      <c r="CPS83" s="54"/>
      <c r="CPT83" s="54"/>
      <c r="CPU83" s="54"/>
      <c r="CPV83" s="54"/>
      <c r="CPW83" s="54"/>
      <c r="CPX83" s="54"/>
      <c r="CPY83" s="54"/>
      <c r="CPZ83" s="54"/>
      <c r="CQA83" s="54"/>
      <c r="CQB83" s="54"/>
      <c r="CQC83" s="54"/>
      <c r="CQD83" s="54"/>
      <c r="CQE83" s="54"/>
      <c r="CQF83" s="54"/>
      <c r="CQG83" s="54"/>
      <c r="CQH83" s="54"/>
      <c r="CQI83" s="54"/>
      <c r="CQJ83" s="54"/>
      <c r="CQK83" s="54"/>
      <c r="CQL83" s="54"/>
      <c r="CQM83" s="54"/>
      <c r="CQN83" s="54"/>
      <c r="CQO83" s="54"/>
      <c r="CQP83" s="54"/>
      <c r="CQQ83" s="54"/>
      <c r="CQR83" s="54"/>
      <c r="CQS83" s="54"/>
      <c r="CQT83" s="54"/>
      <c r="CQU83" s="54"/>
      <c r="CQV83" s="54"/>
      <c r="CQW83" s="54"/>
      <c r="CQX83" s="54"/>
      <c r="CQY83" s="54"/>
      <c r="CQZ83" s="54"/>
      <c r="CRA83" s="54"/>
      <c r="CRB83" s="54"/>
      <c r="CRC83" s="54"/>
      <c r="CRD83" s="54"/>
      <c r="CRE83" s="54"/>
      <c r="CRF83" s="54"/>
      <c r="CRG83" s="54"/>
      <c r="CRH83" s="54"/>
      <c r="CRI83" s="54"/>
      <c r="CRJ83" s="54"/>
      <c r="CRK83" s="54"/>
      <c r="CRL83" s="54"/>
      <c r="CRM83" s="54"/>
      <c r="CRN83" s="54"/>
      <c r="CRO83" s="54"/>
      <c r="CRP83" s="54"/>
      <c r="CRQ83" s="54"/>
      <c r="CRR83" s="54"/>
      <c r="CRS83" s="54"/>
      <c r="CRT83" s="54"/>
      <c r="CRU83" s="54"/>
      <c r="CRV83" s="54"/>
      <c r="CRW83" s="54"/>
      <c r="CRX83" s="54"/>
      <c r="CRY83" s="54"/>
      <c r="CRZ83" s="54"/>
      <c r="CSA83" s="54"/>
      <c r="CSB83" s="54"/>
      <c r="CSC83" s="54"/>
      <c r="CSD83" s="54"/>
      <c r="CSE83" s="54"/>
      <c r="CSF83" s="54"/>
      <c r="CSG83" s="54"/>
      <c r="CSH83" s="54"/>
      <c r="CSI83" s="54"/>
      <c r="CSJ83" s="54"/>
      <c r="CSK83" s="54"/>
      <c r="CSL83" s="54"/>
      <c r="CSM83" s="54"/>
      <c r="CSN83" s="54"/>
      <c r="CSO83" s="54"/>
      <c r="CSP83" s="54"/>
      <c r="CSQ83" s="54"/>
      <c r="CSR83" s="54"/>
      <c r="CSS83" s="54"/>
      <c r="CST83" s="54"/>
      <c r="CSU83" s="54"/>
      <c r="CSV83" s="54"/>
      <c r="CSW83" s="54"/>
      <c r="CSX83" s="54"/>
      <c r="CSY83" s="54"/>
      <c r="CSZ83" s="54"/>
      <c r="CTA83" s="54"/>
      <c r="CTB83" s="54"/>
      <c r="CTC83" s="54"/>
      <c r="CTD83" s="54"/>
      <c r="CTE83" s="54"/>
      <c r="CTF83" s="54"/>
      <c r="CTG83" s="54"/>
      <c r="CTH83" s="54"/>
      <c r="CTI83" s="54"/>
      <c r="CTJ83" s="54"/>
      <c r="CTK83" s="54"/>
      <c r="CTL83" s="54"/>
      <c r="CTM83" s="54"/>
      <c r="CTN83" s="54"/>
      <c r="CTO83" s="54"/>
      <c r="CTP83" s="54"/>
      <c r="CTQ83" s="54"/>
      <c r="CTR83" s="54"/>
      <c r="CTS83" s="54"/>
      <c r="CTT83" s="54"/>
      <c r="CTU83" s="54"/>
      <c r="CTV83" s="54"/>
      <c r="CTW83" s="54"/>
      <c r="CTX83" s="54"/>
      <c r="CTY83" s="54"/>
      <c r="CTZ83" s="54"/>
      <c r="CUA83" s="54"/>
      <c r="CUB83" s="54"/>
      <c r="CUC83" s="54"/>
      <c r="CUD83" s="54"/>
      <c r="CUE83" s="54"/>
      <c r="CUF83" s="54"/>
      <c r="CUG83" s="54"/>
      <c r="CUH83" s="54"/>
      <c r="CUI83" s="54"/>
      <c r="CUJ83" s="54"/>
      <c r="CUK83" s="54"/>
      <c r="CUL83" s="54"/>
      <c r="CUM83" s="54"/>
      <c r="CUN83" s="54"/>
      <c r="CUO83" s="54"/>
      <c r="CUP83" s="54"/>
      <c r="CUQ83" s="54"/>
      <c r="CUR83" s="54"/>
      <c r="CUS83" s="54"/>
      <c r="CUT83" s="54"/>
      <c r="CUU83" s="54"/>
      <c r="CUV83" s="54"/>
      <c r="CUW83" s="54"/>
      <c r="CUX83" s="54"/>
      <c r="CUY83" s="54"/>
      <c r="CUZ83" s="54"/>
      <c r="CVA83" s="54"/>
      <c r="CVB83" s="54"/>
      <c r="CVC83" s="54"/>
      <c r="CVD83" s="54"/>
      <c r="CVE83" s="54"/>
      <c r="CVF83" s="54"/>
      <c r="CVG83" s="54"/>
      <c r="CVH83" s="54"/>
      <c r="CVI83" s="54"/>
      <c r="CVJ83" s="54"/>
      <c r="CVK83" s="54"/>
      <c r="CVL83" s="54"/>
      <c r="CVM83" s="54"/>
      <c r="CVN83" s="54"/>
      <c r="CVO83" s="54"/>
      <c r="CVP83" s="54"/>
      <c r="CVQ83" s="54"/>
      <c r="CVR83" s="54"/>
      <c r="CVS83" s="54"/>
      <c r="CVT83" s="54"/>
      <c r="CVU83" s="54"/>
      <c r="CVV83" s="54"/>
      <c r="CVW83" s="54"/>
      <c r="CVX83" s="54"/>
      <c r="CVY83" s="54"/>
      <c r="CVZ83" s="54"/>
      <c r="CWA83" s="54"/>
      <c r="CWB83" s="54"/>
      <c r="CWC83" s="54"/>
      <c r="CWD83" s="54"/>
      <c r="CWE83" s="54"/>
      <c r="CWF83" s="54"/>
      <c r="CWG83" s="54"/>
      <c r="CWH83" s="54"/>
      <c r="CWI83" s="54"/>
      <c r="CWJ83" s="54"/>
      <c r="CWK83" s="54"/>
      <c r="CWL83" s="54"/>
      <c r="CWM83" s="54"/>
      <c r="CWN83" s="54"/>
      <c r="CWO83" s="54"/>
      <c r="CWP83" s="54"/>
      <c r="CWQ83" s="54"/>
      <c r="CWR83" s="54"/>
      <c r="CWS83" s="54"/>
      <c r="CWT83" s="54"/>
      <c r="CWU83" s="54"/>
      <c r="CWV83" s="54"/>
      <c r="CWW83" s="54"/>
      <c r="CWX83" s="54"/>
      <c r="CWY83" s="54"/>
      <c r="CWZ83" s="54"/>
      <c r="CXA83" s="54"/>
      <c r="CXB83" s="54"/>
      <c r="CXC83" s="54"/>
      <c r="CXD83" s="54"/>
      <c r="CXE83" s="54"/>
      <c r="CXF83" s="54"/>
      <c r="CXG83" s="54"/>
      <c r="CXH83" s="54"/>
      <c r="CXI83" s="54"/>
      <c r="CXJ83" s="54"/>
      <c r="CXK83" s="54"/>
      <c r="CXL83" s="54"/>
      <c r="CXM83" s="54"/>
      <c r="CXN83" s="54"/>
      <c r="CXO83" s="54"/>
      <c r="CXP83" s="54"/>
      <c r="CXQ83" s="54"/>
      <c r="CXR83" s="54"/>
      <c r="CXS83" s="54"/>
      <c r="CXT83" s="54"/>
      <c r="CXU83" s="54"/>
      <c r="CXV83" s="54"/>
      <c r="CXW83" s="54"/>
      <c r="CXX83" s="54"/>
      <c r="CXY83" s="54"/>
      <c r="CXZ83" s="54"/>
      <c r="CYA83" s="54"/>
      <c r="CYB83" s="54"/>
      <c r="CYC83" s="54"/>
      <c r="CYD83" s="54"/>
      <c r="CYE83" s="54"/>
      <c r="CYF83" s="54"/>
      <c r="CYG83" s="54"/>
      <c r="CYH83" s="54"/>
      <c r="CYI83" s="54"/>
      <c r="CYJ83" s="54"/>
      <c r="CYK83" s="54"/>
      <c r="CYL83" s="54"/>
      <c r="CYM83" s="54"/>
      <c r="CYN83" s="54"/>
      <c r="CYO83" s="54"/>
      <c r="CYP83" s="54"/>
      <c r="CYQ83" s="54"/>
      <c r="CYR83" s="54"/>
      <c r="CYS83" s="54"/>
      <c r="CYT83" s="54"/>
      <c r="CYU83" s="54"/>
      <c r="CYV83" s="54"/>
      <c r="CYW83" s="54"/>
      <c r="CYX83" s="54"/>
      <c r="CYY83" s="54"/>
      <c r="CYZ83" s="54"/>
      <c r="CZA83" s="54"/>
      <c r="CZB83" s="54"/>
      <c r="CZC83" s="54"/>
      <c r="CZD83" s="54"/>
      <c r="CZE83" s="54"/>
      <c r="CZF83" s="54"/>
      <c r="CZG83" s="54"/>
      <c r="CZH83" s="54"/>
      <c r="CZI83" s="54"/>
      <c r="CZJ83" s="54"/>
      <c r="CZK83" s="54"/>
      <c r="CZL83" s="54"/>
      <c r="CZM83" s="54"/>
      <c r="CZN83" s="54"/>
      <c r="CZO83" s="54"/>
      <c r="CZP83" s="54"/>
      <c r="CZQ83" s="54"/>
      <c r="CZR83" s="54"/>
      <c r="CZS83" s="54"/>
      <c r="CZT83" s="54"/>
      <c r="CZU83" s="54"/>
      <c r="CZV83" s="54"/>
      <c r="CZW83" s="54"/>
      <c r="CZX83" s="54"/>
      <c r="CZY83" s="54"/>
      <c r="CZZ83" s="54"/>
      <c r="DAA83" s="54"/>
      <c r="DAB83" s="54"/>
      <c r="DAC83" s="54"/>
      <c r="DAD83" s="54"/>
      <c r="DAE83" s="54"/>
      <c r="DAF83" s="54"/>
      <c r="DAG83" s="54"/>
      <c r="DAH83" s="54"/>
      <c r="DAI83" s="54"/>
      <c r="DAJ83" s="54"/>
      <c r="DAK83" s="54"/>
      <c r="DAL83" s="54"/>
      <c r="DAM83" s="54"/>
      <c r="DAN83" s="54"/>
      <c r="DAO83" s="54"/>
      <c r="DAP83" s="54"/>
      <c r="DAQ83" s="54"/>
      <c r="DAR83" s="54"/>
      <c r="DAS83" s="54"/>
      <c r="DAT83" s="54"/>
      <c r="DAU83" s="54"/>
      <c r="DAV83" s="54"/>
      <c r="DAW83" s="54"/>
      <c r="DAX83" s="54"/>
      <c r="DAY83" s="54"/>
      <c r="DAZ83" s="54"/>
      <c r="DBA83" s="54"/>
      <c r="DBB83" s="54"/>
      <c r="DBC83" s="54"/>
      <c r="DBD83" s="54"/>
      <c r="DBE83" s="54"/>
      <c r="DBF83" s="54"/>
      <c r="DBG83" s="54"/>
      <c r="DBH83" s="54"/>
      <c r="DBI83" s="54"/>
      <c r="DBJ83" s="54"/>
      <c r="DBK83" s="54"/>
      <c r="DBL83" s="54"/>
      <c r="DBM83" s="54"/>
      <c r="DBN83" s="54"/>
      <c r="DBO83" s="54"/>
      <c r="DBP83" s="54"/>
      <c r="DBQ83" s="54"/>
      <c r="DBR83" s="54"/>
      <c r="DBS83" s="54"/>
      <c r="DBT83" s="54"/>
      <c r="DBU83" s="54"/>
      <c r="DBV83" s="54"/>
      <c r="DBW83" s="54"/>
      <c r="DBX83" s="54"/>
      <c r="DBY83" s="54"/>
      <c r="DBZ83" s="54"/>
      <c r="DCA83" s="54"/>
      <c r="DCB83" s="54"/>
      <c r="DCC83" s="54"/>
      <c r="DCD83" s="54"/>
      <c r="DCE83" s="54"/>
      <c r="DCF83" s="54"/>
      <c r="DCG83" s="54"/>
      <c r="DCH83" s="54"/>
      <c r="DCI83" s="54"/>
      <c r="DCJ83" s="54"/>
      <c r="DCK83" s="54"/>
      <c r="DCL83" s="54"/>
      <c r="DCM83" s="54"/>
      <c r="DCN83" s="54"/>
      <c r="DCO83" s="54"/>
      <c r="DCP83" s="54"/>
      <c r="DCQ83" s="54"/>
      <c r="DCR83" s="54"/>
      <c r="DCS83" s="54"/>
      <c r="DCT83" s="54"/>
      <c r="DCU83" s="54"/>
      <c r="DCV83" s="54"/>
      <c r="DCW83" s="54"/>
      <c r="DCX83" s="54"/>
      <c r="DCY83" s="54"/>
      <c r="DCZ83" s="54"/>
      <c r="DDA83" s="54"/>
      <c r="DDB83" s="54"/>
      <c r="DDC83" s="54"/>
      <c r="DDD83" s="54"/>
      <c r="DDE83" s="54"/>
      <c r="DDF83" s="54"/>
      <c r="DDG83" s="54"/>
      <c r="DDH83" s="54"/>
      <c r="DDI83" s="54"/>
      <c r="DDJ83" s="54"/>
      <c r="DDK83" s="54"/>
      <c r="DDL83" s="54"/>
      <c r="DDM83" s="54"/>
      <c r="DDN83" s="54"/>
      <c r="DDO83" s="54"/>
      <c r="DDP83" s="54"/>
      <c r="DDQ83" s="54"/>
      <c r="DDR83" s="54"/>
      <c r="DDS83" s="54"/>
      <c r="DDT83" s="54"/>
      <c r="DDU83" s="54"/>
      <c r="DDV83" s="54"/>
      <c r="DDW83" s="54"/>
      <c r="DDX83" s="54"/>
      <c r="DDY83" s="54"/>
      <c r="DDZ83" s="54"/>
      <c r="DEA83" s="54"/>
      <c r="DEB83" s="54"/>
      <c r="DEC83" s="54"/>
      <c r="DED83" s="54"/>
      <c r="DEE83" s="54"/>
      <c r="DEF83" s="54"/>
      <c r="DEG83" s="54"/>
      <c r="DEH83" s="54"/>
      <c r="DEI83" s="54"/>
      <c r="DEJ83" s="54"/>
      <c r="DEK83" s="54"/>
      <c r="DEL83" s="54"/>
      <c r="DEM83" s="54"/>
      <c r="DEN83" s="54"/>
      <c r="DEO83" s="54"/>
      <c r="DEP83" s="54"/>
      <c r="DEQ83" s="54"/>
      <c r="DER83" s="54"/>
      <c r="DES83" s="54"/>
      <c r="DET83" s="54"/>
      <c r="DEU83" s="54"/>
      <c r="DEV83" s="54"/>
      <c r="DEW83" s="54"/>
      <c r="DEX83" s="54"/>
      <c r="DEY83" s="54"/>
      <c r="DEZ83" s="54"/>
      <c r="DFA83" s="54"/>
      <c r="DFB83" s="54"/>
      <c r="DFC83" s="54"/>
      <c r="DFD83" s="54"/>
      <c r="DFE83" s="54"/>
      <c r="DFF83" s="54"/>
      <c r="DFG83" s="54"/>
      <c r="DFH83" s="54"/>
      <c r="DFI83" s="54"/>
      <c r="DFJ83" s="54"/>
      <c r="DFK83" s="54"/>
      <c r="DFL83" s="54"/>
      <c r="DFM83" s="54"/>
      <c r="DFN83" s="54"/>
      <c r="DFO83" s="54"/>
      <c r="DFP83" s="54"/>
      <c r="DFQ83" s="54"/>
      <c r="DFR83" s="54"/>
      <c r="DFS83" s="54"/>
      <c r="DFT83" s="54"/>
      <c r="DFU83" s="54"/>
      <c r="DFV83" s="54"/>
      <c r="DFW83" s="54"/>
      <c r="DFX83" s="54"/>
      <c r="DFY83" s="54"/>
      <c r="DFZ83" s="54"/>
      <c r="DGA83" s="54"/>
      <c r="DGB83" s="54"/>
      <c r="DGC83" s="54"/>
      <c r="DGD83" s="54"/>
      <c r="DGE83" s="54"/>
      <c r="DGF83" s="54"/>
      <c r="DGG83" s="54"/>
      <c r="DGH83" s="54"/>
      <c r="DGI83" s="54"/>
      <c r="DGJ83" s="54"/>
      <c r="DGK83" s="54"/>
      <c r="DGL83" s="54"/>
      <c r="DGM83" s="54"/>
      <c r="DGN83" s="54"/>
      <c r="DGO83" s="54"/>
      <c r="DGP83" s="54"/>
      <c r="DGQ83" s="54"/>
      <c r="DGR83" s="54"/>
      <c r="DGS83" s="54"/>
      <c r="DGT83" s="54"/>
      <c r="DGU83" s="54"/>
      <c r="DGV83" s="54"/>
      <c r="DGW83" s="54"/>
      <c r="DGX83" s="54"/>
      <c r="DGY83" s="54"/>
      <c r="DGZ83" s="54"/>
      <c r="DHA83" s="54"/>
      <c r="DHB83" s="54"/>
      <c r="DHC83" s="54"/>
      <c r="DHD83" s="54"/>
      <c r="DHE83" s="54"/>
      <c r="DHF83" s="54"/>
      <c r="DHG83" s="54"/>
      <c r="DHH83" s="54"/>
      <c r="DHI83" s="54"/>
      <c r="DHJ83" s="54"/>
      <c r="DHK83" s="54"/>
      <c r="DHL83" s="54"/>
      <c r="DHM83" s="54"/>
      <c r="DHN83" s="54"/>
      <c r="DHO83" s="54"/>
      <c r="DHP83" s="54"/>
      <c r="DHQ83" s="54"/>
      <c r="DHR83" s="54"/>
      <c r="DHS83" s="54"/>
      <c r="DHT83" s="54"/>
      <c r="DHU83" s="54"/>
      <c r="DHV83" s="54"/>
      <c r="DHW83" s="54"/>
      <c r="DHX83" s="54"/>
      <c r="DHY83" s="54"/>
      <c r="DHZ83" s="54"/>
      <c r="DIA83" s="54"/>
      <c r="DIB83" s="54"/>
      <c r="DIC83" s="54"/>
      <c r="DID83" s="54"/>
      <c r="DIE83" s="54"/>
      <c r="DIF83" s="54"/>
      <c r="DIG83" s="54"/>
      <c r="DIH83" s="54"/>
      <c r="DII83" s="54"/>
      <c r="DIJ83" s="54"/>
      <c r="DIK83" s="54"/>
      <c r="DIL83" s="54"/>
      <c r="DIM83" s="54"/>
      <c r="DIN83" s="54"/>
      <c r="DIO83" s="54"/>
      <c r="DIP83" s="54"/>
      <c r="DIQ83" s="54"/>
      <c r="DIR83" s="54"/>
      <c r="DIS83" s="54"/>
      <c r="DIT83" s="54"/>
      <c r="DIU83" s="54"/>
      <c r="DIV83" s="54"/>
      <c r="DIW83" s="54"/>
      <c r="DIX83" s="54"/>
      <c r="DIY83" s="54"/>
      <c r="DIZ83" s="54"/>
      <c r="DJA83" s="54"/>
      <c r="DJB83" s="54"/>
      <c r="DJC83" s="54"/>
      <c r="DJD83" s="54"/>
      <c r="DJE83" s="54"/>
      <c r="DJF83" s="54"/>
      <c r="DJG83" s="54"/>
      <c r="DJH83" s="54"/>
      <c r="DJI83" s="54"/>
      <c r="DJJ83" s="54"/>
      <c r="DJK83" s="54"/>
      <c r="DJL83" s="54"/>
      <c r="DJM83" s="54"/>
      <c r="DJN83" s="54"/>
      <c r="DJO83" s="54"/>
      <c r="DJP83" s="54"/>
      <c r="DJQ83" s="54"/>
      <c r="DJR83" s="54"/>
      <c r="DJS83" s="54"/>
      <c r="DJT83" s="54"/>
      <c r="DJU83" s="54"/>
      <c r="DJV83" s="54"/>
      <c r="DJW83" s="54"/>
      <c r="DJX83" s="54"/>
      <c r="DJY83" s="54"/>
      <c r="DJZ83" s="54"/>
      <c r="DKA83" s="54"/>
      <c r="DKB83" s="54"/>
      <c r="DKC83" s="54"/>
      <c r="DKD83" s="54"/>
      <c r="DKE83" s="54"/>
      <c r="DKF83" s="54"/>
      <c r="DKG83" s="54"/>
      <c r="DKH83" s="54"/>
      <c r="DKI83" s="54"/>
      <c r="DKJ83" s="54"/>
      <c r="DKK83" s="54"/>
      <c r="DKL83" s="54"/>
      <c r="DKM83" s="54"/>
      <c r="DKN83" s="54"/>
      <c r="DKO83" s="54"/>
      <c r="DKP83" s="54"/>
      <c r="DKQ83" s="54"/>
      <c r="DKR83" s="54"/>
      <c r="DKS83" s="54"/>
      <c r="DKT83" s="54"/>
      <c r="DKU83" s="54"/>
      <c r="DKV83" s="54"/>
      <c r="DKW83" s="54"/>
      <c r="DKX83" s="54"/>
      <c r="DKY83" s="54"/>
      <c r="DKZ83" s="54"/>
      <c r="DLA83" s="54"/>
      <c r="DLB83" s="54"/>
      <c r="DLC83" s="54"/>
      <c r="DLD83" s="54"/>
      <c r="DLE83" s="54"/>
      <c r="DLF83" s="54"/>
      <c r="DLG83" s="54"/>
      <c r="DLH83" s="54"/>
      <c r="DLI83" s="54"/>
      <c r="DLJ83" s="54"/>
      <c r="DLK83" s="54"/>
      <c r="DLL83" s="54"/>
      <c r="DLM83" s="54"/>
      <c r="DLN83" s="54"/>
      <c r="DLO83" s="54"/>
      <c r="DLP83" s="54"/>
      <c r="DLQ83" s="54"/>
      <c r="DLR83" s="54"/>
      <c r="DLS83" s="54"/>
      <c r="DLT83" s="54"/>
      <c r="DLU83" s="54"/>
      <c r="DLV83" s="54"/>
      <c r="DLW83" s="54"/>
      <c r="DLX83" s="54"/>
      <c r="DLY83" s="54"/>
      <c r="DLZ83" s="54"/>
      <c r="DMA83" s="54"/>
      <c r="DMB83" s="54"/>
      <c r="DMC83" s="54"/>
      <c r="DMD83" s="54"/>
      <c r="DME83" s="54"/>
      <c r="DMF83" s="54"/>
      <c r="DMG83" s="54"/>
      <c r="DMH83" s="54"/>
      <c r="DMI83" s="54"/>
      <c r="DMJ83" s="54"/>
      <c r="DMK83" s="54"/>
      <c r="DML83" s="54"/>
      <c r="DMM83" s="54"/>
      <c r="DMN83" s="54"/>
      <c r="DMO83" s="54"/>
      <c r="DMP83" s="54"/>
      <c r="DMQ83" s="54"/>
      <c r="DMR83" s="54"/>
      <c r="DMS83" s="54"/>
      <c r="DMT83" s="54"/>
      <c r="DMU83" s="54"/>
      <c r="DMV83" s="54"/>
      <c r="DMW83" s="54"/>
      <c r="DMX83" s="54"/>
      <c r="DMY83" s="54"/>
      <c r="DMZ83" s="54"/>
      <c r="DNA83" s="54"/>
      <c r="DNB83" s="54"/>
      <c r="DNC83" s="54"/>
      <c r="DND83" s="54"/>
      <c r="DNE83" s="54"/>
      <c r="DNF83" s="54"/>
      <c r="DNG83" s="54"/>
      <c r="DNH83" s="54"/>
      <c r="DNI83" s="54"/>
      <c r="DNJ83" s="54"/>
      <c r="DNK83" s="54"/>
      <c r="DNL83" s="54"/>
      <c r="DNM83" s="54"/>
      <c r="DNN83" s="54"/>
      <c r="DNO83" s="54"/>
      <c r="DNP83" s="54"/>
      <c r="DNQ83" s="54"/>
      <c r="DNR83" s="54"/>
      <c r="DNS83" s="54"/>
      <c r="DNT83" s="54"/>
      <c r="DNU83" s="54"/>
      <c r="DNV83" s="54"/>
      <c r="DNW83" s="54"/>
      <c r="DNX83" s="54"/>
      <c r="DNY83" s="54"/>
      <c r="DNZ83" s="54"/>
      <c r="DOA83" s="54"/>
      <c r="DOB83" s="54"/>
      <c r="DOC83" s="54"/>
      <c r="DOD83" s="54"/>
      <c r="DOE83" s="54"/>
      <c r="DOF83" s="54"/>
      <c r="DOG83" s="54"/>
      <c r="DOH83" s="54"/>
      <c r="DOI83" s="54"/>
      <c r="DOJ83" s="54"/>
      <c r="DOK83" s="54"/>
      <c r="DOL83" s="54"/>
      <c r="DOM83" s="54"/>
      <c r="DON83" s="54"/>
      <c r="DOO83" s="54"/>
      <c r="DOP83" s="54"/>
      <c r="DOQ83" s="54"/>
      <c r="DOR83" s="54"/>
      <c r="DOS83" s="54"/>
      <c r="DOT83" s="54"/>
      <c r="DOU83" s="54"/>
      <c r="DOV83" s="54"/>
      <c r="DOW83" s="54"/>
      <c r="DOX83" s="54"/>
      <c r="DOY83" s="54"/>
      <c r="DOZ83" s="54"/>
      <c r="DPA83" s="54"/>
      <c r="DPB83" s="54"/>
      <c r="DPC83" s="54"/>
      <c r="DPD83" s="54"/>
      <c r="DPE83" s="54"/>
      <c r="DPF83" s="54"/>
      <c r="DPG83" s="54"/>
      <c r="DPH83" s="54"/>
      <c r="DPI83" s="54"/>
      <c r="DPJ83" s="54"/>
      <c r="DPK83" s="54"/>
      <c r="DPL83" s="54"/>
      <c r="DPM83" s="54"/>
      <c r="DPN83" s="54"/>
      <c r="DPO83" s="54"/>
      <c r="DPP83" s="54"/>
      <c r="DPQ83" s="54"/>
      <c r="DPR83" s="54"/>
      <c r="DPS83" s="54"/>
      <c r="DPT83" s="54"/>
      <c r="DPU83" s="54"/>
      <c r="DPV83" s="54"/>
      <c r="DPW83" s="54"/>
      <c r="DPX83" s="54"/>
      <c r="DPY83" s="54"/>
      <c r="DPZ83" s="54"/>
      <c r="DQA83" s="54"/>
      <c r="DQB83" s="54"/>
      <c r="DQC83" s="54"/>
      <c r="DQD83" s="54"/>
      <c r="DQE83" s="54"/>
      <c r="DQF83" s="54"/>
      <c r="DQG83" s="54"/>
      <c r="DQH83" s="54"/>
      <c r="DQI83" s="54"/>
      <c r="DQJ83" s="54"/>
      <c r="DQK83" s="54"/>
      <c r="DQL83" s="54"/>
      <c r="DQM83" s="54"/>
      <c r="DQN83" s="54"/>
      <c r="DQO83" s="54"/>
      <c r="DQP83" s="54"/>
      <c r="DQQ83" s="54"/>
      <c r="DQR83" s="54"/>
      <c r="DQS83" s="54"/>
      <c r="DQT83" s="54"/>
      <c r="DQU83" s="54"/>
      <c r="DQV83" s="54"/>
      <c r="DQW83" s="54"/>
      <c r="DQX83" s="54"/>
      <c r="DQY83" s="54"/>
      <c r="DQZ83" s="54"/>
      <c r="DRA83" s="54"/>
      <c r="DRB83" s="54"/>
      <c r="DRC83" s="54"/>
      <c r="DRD83" s="54"/>
      <c r="DRE83" s="54"/>
      <c r="DRF83" s="54"/>
      <c r="DRG83" s="54"/>
      <c r="DRH83" s="54"/>
      <c r="DRI83" s="54"/>
      <c r="DRJ83" s="54"/>
      <c r="DRK83" s="54"/>
      <c r="DRL83" s="54"/>
      <c r="DRM83" s="54"/>
      <c r="DRN83" s="54"/>
      <c r="DRO83" s="54"/>
      <c r="DRP83" s="54"/>
      <c r="DRQ83" s="54"/>
      <c r="DRR83" s="54"/>
      <c r="DRS83" s="54"/>
      <c r="DRT83" s="54"/>
      <c r="DRU83" s="54"/>
      <c r="DRV83" s="54"/>
      <c r="DRW83" s="54"/>
      <c r="DRX83" s="54"/>
      <c r="DRY83" s="54"/>
      <c r="DRZ83" s="54"/>
      <c r="DSA83" s="54"/>
      <c r="DSB83" s="54"/>
      <c r="DSC83" s="54"/>
      <c r="DSD83" s="54"/>
      <c r="DSE83" s="54"/>
      <c r="DSF83" s="54"/>
      <c r="DSG83" s="54"/>
      <c r="DSH83" s="54"/>
      <c r="DSI83" s="54"/>
      <c r="DSJ83" s="54"/>
      <c r="DSK83" s="54"/>
      <c r="DSL83" s="54"/>
      <c r="DSM83" s="54"/>
      <c r="DSN83" s="54"/>
      <c r="DSO83" s="54"/>
      <c r="DSP83" s="54"/>
      <c r="DSQ83" s="54"/>
      <c r="DSR83" s="54"/>
      <c r="DSS83" s="54"/>
      <c r="DST83" s="54"/>
      <c r="DSU83" s="54"/>
      <c r="DSV83" s="54"/>
      <c r="DSW83" s="54"/>
      <c r="DSX83" s="54"/>
      <c r="DSY83" s="54"/>
      <c r="DSZ83" s="54"/>
      <c r="DTA83" s="54"/>
      <c r="DTB83" s="54"/>
      <c r="DTC83" s="54"/>
      <c r="DTD83" s="54"/>
      <c r="DTE83" s="54"/>
      <c r="DTF83" s="54"/>
      <c r="DTG83" s="54"/>
      <c r="DTH83" s="54"/>
      <c r="DTI83" s="54"/>
      <c r="DTJ83" s="54"/>
      <c r="DTK83" s="54"/>
      <c r="DTL83" s="54"/>
      <c r="DTM83" s="54"/>
      <c r="DTN83" s="54"/>
      <c r="DTO83" s="54"/>
      <c r="DTP83" s="54"/>
      <c r="DTQ83" s="54"/>
      <c r="DTR83" s="54"/>
      <c r="DTS83" s="54"/>
      <c r="DTT83" s="54"/>
      <c r="DTU83" s="54"/>
      <c r="DTV83" s="54"/>
      <c r="DTW83" s="54"/>
      <c r="DTX83" s="54"/>
      <c r="DTY83" s="54"/>
      <c r="DTZ83" s="54"/>
      <c r="DUA83" s="54"/>
      <c r="DUB83" s="54"/>
      <c r="DUC83" s="54"/>
      <c r="DUD83" s="54"/>
      <c r="DUE83" s="54"/>
      <c r="DUF83" s="54"/>
      <c r="DUG83" s="54"/>
      <c r="DUH83" s="54"/>
      <c r="DUI83" s="54"/>
      <c r="DUJ83" s="54"/>
      <c r="DUK83" s="54"/>
      <c r="DUL83" s="54"/>
      <c r="DUM83" s="54"/>
      <c r="DUN83" s="54"/>
      <c r="DUO83" s="54"/>
      <c r="DUP83" s="54"/>
      <c r="DUQ83" s="54"/>
      <c r="DUR83" s="54"/>
      <c r="DUS83" s="54"/>
      <c r="DUT83" s="54"/>
      <c r="DUU83" s="54"/>
      <c r="DUV83" s="54"/>
      <c r="DUW83" s="54"/>
      <c r="DUX83" s="54"/>
      <c r="DUY83" s="54"/>
      <c r="DUZ83" s="54"/>
      <c r="DVA83" s="54"/>
      <c r="DVB83" s="54"/>
      <c r="DVC83" s="54"/>
      <c r="DVD83" s="54"/>
      <c r="DVE83" s="54"/>
      <c r="DVF83" s="54"/>
      <c r="DVG83" s="54"/>
      <c r="DVH83" s="54"/>
      <c r="DVI83" s="54"/>
      <c r="DVJ83" s="54"/>
      <c r="DVK83" s="54"/>
      <c r="DVL83" s="54"/>
      <c r="DVM83" s="54"/>
      <c r="DVN83" s="54"/>
      <c r="DVO83" s="54"/>
      <c r="DVP83" s="54"/>
      <c r="DVQ83" s="54"/>
      <c r="DVR83" s="54"/>
      <c r="DVS83" s="54"/>
      <c r="DVT83" s="54"/>
      <c r="DVU83" s="54"/>
      <c r="DVV83" s="54"/>
      <c r="DVW83" s="54"/>
      <c r="DVX83" s="54"/>
      <c r="DVY83" s="54"/>
      <c r="DVZ83" s="54"/>
      <c r="DWA83" s="54"/>
      <c r="DWB83" s="54"/>
      <c r="DWC83" s="54"/>
      <c r="DWD83" s="54"/>
      <c r="DWE83" s="54"/>
      <c r="DWF83" s="54"/>
      <c r="DWG83" s="54"/>
      <c r="DWH83" s="54"/>
      <c r="DWI83" s="54"/>
      <c r="DWJ83" s="54"/>
      <c r="DWK83" s="54"/>
      <c r="DWL83" s="54"/>
      <c r="DWM83" s="54"/>
      <c r="DWN83" s="54"/>
      <c r="DWO83" s="54"/>
      <c r="DWP83" s="54"/>
      <c r="DWQ83" s="54"/>
      <c r="DWR83" s="54"/>
      <c r="DWS83" s="54"/>
      <c r="DWT83" s="54"/>
      <c r="DWU83" s="54"/>
      <c r="DWV83" s="54"/>
      <c r="DWW83" s="54"/>
      <c r="DWX83" s="54"/>
      <c r="DWY83" s="54"/>
      <c r="DWZ83" s="54"/>
      <c r="DXA83" s="54"/>
      <c r="DXB83" s="54"/>
      <c r="DXC83" s="54"/>
      <c r="DXD83" s="54"/>
      <c r="DXE83" s="54"/>
      <c r="DXF83" s="54"/>
      <c r="DXG83" s="54"/>
      <c r="DXH83" s="54"/>
      <c r="DXI83" s="54"/>
      <c r="DXJ83" s="54"/>
      <c r="DXK83" s="54"/>
      <c r="DXL83" s="54"/>
      <c r="DXM83" s="54"/>
      <c r="DXN83" s="54"/>
      <c r="DXO83" s="54"/>
      <c r="DXP83" s="54"/>
      <c r="DXQ83" s="54"/>
      <c r="DXR83" s="54"/>
      <c r="DXS83" s="54"/>
      <c r="DXT83" s="54"/>
      <c r="DXU83" s="54"/>
      <c r="DXV83" s="54"/>
      <c r="DXW83" s="54"/>
      <c r="DXX83" s="54"/>
      <c r="DXY83" s="54"/>
      <c r="DXZ83" s="54"/>
      <c r="DYA83" s="54"/>
      <c r="DYB83" s="54"/>
      <c r="DYC83" s="54"/>
      <c r="DYD83" s="54"/>
      <c r="DYE83" s="54"/>
      <c r="DYF83" s="54"/>
      <c r="DYG83" s="54"/>
      <c r="DYH83" s="54"/>
      <c r="DYI83" s="54"/>
      <c r="DYJ83" s="54"/>
      <c r="DYK83" s="54"/>
      <c r="DYL83" s="54"/>
      <c r="DYM83" s="54"/>
      <c r="DYN83" s="54"/>
      <c r="DYO83" s="54"/>
      <c r="DYP83" s="54"/>
      <c r="DYQ83" s="54"/>
      <c r="DYR83" s="54"/>
      <c r="DYS83" s="54"/>
      <c r="DYT83" s="54"/>
      <c r="DYU83" s="54"/>
      <c r="DYV83" s="54"/>
      <c r="DYW83" s="54"/>
      <c r="DYX83" s="54"/>
      <c r="DYY83" s="54"/>
      <c r="DYZ83" s="54"/>
      <c r="DZA83" s="54"/>
      <c r="DZB83" s="54"/>
      <c r="DZC83" s="54"/>
      <c r="DZD83" s="54"/>
      <c r="DZE83" s="54"/>
      <c r="DZF83" s="54"/>
      <c r="DZG83" s="54"/>
      <c r="DZH83" s="54"/>
      <c r="DZI83" s="54"/>
      <c r="DZJ83" s="54"/>
      <c r="DZK83" s="54"/>
      <c r="DZL83" s="54"/>
      <c r="DZM83" s="54"/>
      <c r="DZN83" s="54"/>
      <c r="DZO83" s="54"/>
      <c r="DZP83" s="54"/>
      <c r="DZQ83" s="54"/>
      <c r="DZR83" s="54"/>
      <c r="DZS83" s="54"/>
      <c r="DZT83" s="54"/>
      <c r="DZU83" s="54"/>
      <c r="DZV83" s="54"/>
      <c r="DZW83" s="54"/>
      <c r="DZX83" s="54"/>
      <c r="DZY83" s="54"/>
      <c r="DZZ83" s="54"/>
      <c r="EAA83" s="54"/>
      <c r="EAB83" s="54"/>
      <c r="EAC83" s="54"/>
      <c r="EAD83" s="54"/>
      <c r="EAE83" s="54"/>
      <c r="EAF83" s="54"/>
      <c r="EAG83" s="54"/>
      <c r="EAH83" s="54"/>
      <c r="EAI83" s="54"/>
      <c r="EAJ83" s="54"/>
      <c r="EAK83" s="54"/>
      <c r="EAL83" s="54"/>
      <c r="EAM83" s="54"/>
      <c r="EAN83" s="54"/>
      <c r="EAO83" s="54"/>
      <c r="EAP83" s="54"/>
      <c r="EAQ83" s="54"/>
      <c r="EAR83" s="54"/>
      <c r="EAS83" s="54"/>
      <c r="EAT83" s="54"/>
      <c r="EAU83" s="54"/>
      <c r="EAV83" s="54"/>
      <c r="EAW83" s="54"/>
      <c r="EAX83" s="54"/>
      <c r="EAY83" s="54"/>
      <c r="EAZ83" s="54"/>
      <c r="EBA83" s="54"/>
      <c r="EBB83" s="54"/>
      <c r="EBC83" s="54"/>
      <c r="EBD83" s="54"/>
      <c r="EBE83" s="54"/>
      <c r="EBF83" s="54"/>
      <c r="EBG83" s="54"/>
      <c r="EBH83" s="54"/>
      <c r="EBI83" s="54"/>
      <c r="EBJ83" s="54"/>
      <c r="EBK83" s="54"/>
      <c r="EBL83" s="54"/>
      <c r="EBM83" s="54"/>
      <c r="EBN83" s="54"/>
      <c r="EBO83" s="54"/>
      <c r="EBP83" s="54"/>
      <c r="EBQ83" s="54"/>
      <c r="EBR83" s="54"/>
      <c r="EBS83" s="54"/>
      <c r="EBT83" s="54"/>
      <c r="EBU83" s="54"/>
      <c r="EBV83" s="54"/>
      <c r="EBW83" s="54"/>
      <c r="EBX83" s="54"/>
      <c r="EBY83" s="54"/>
      <c r="EBZ83" s="54"/>
      <c r="ECA83" s="54"/>
      <c r="ECB83" s="54"/>
      <c r="ECC83" s="54"/>
      <c r="ECD83" s="54"/>
      <c r="ECE83" s="54"/>
      <c r="ECF83" s="54"/>
      <c r="ECG83" s="54"/>
      <c r="ECH83" s="54"/>
      <c r="ECI83" s="54"/>
      <c r="ECJ83" s="54"/>
      <c r="ECK83" s="54"/>
      <c r="ECL83" s="54"/>
      <c r="ECM83" s="54"/>
      <c r="ECN83" s="54"/>
      <c r="ECO83" s="54"/>
      <c r="ECP83" s="54"/>
      <c r="ECQ83" s="54"/>
      <c r="ECR83" s="54"/>
      <c r="ECS83" s="54"/>
      <c r="ECT83" s="54"/>
      <c r="ECU83" s="54"/>
      <c r="ECV83" s="54"/>
      <c r="ECW83" s="54"/>
      <c r="ECX83" s="54"/>
      <c r="ECY83" s="54"/>
      <c r="ECZ83" s="54"/>
      <c r="EDA83" s="54"/>
      <c r="EDB83" s="54"/>
      <c r="EDC83" s="54"/>
      <c r="EDD83" s="54"/>
      <c r="EDE83" s="54"/>
      <c r="EDF83" s="54"/>
      <c r="EDG83" s="54"/>
      <c r="EDH83" s="54"/>
      <c r="EDI83" s="54"/>
      <c r="EDJ83" s="54"/>
      <c r="EDK83" s="54"/>
      <c r="EDL83" s="54"/>
      <c r="EDM83" s="54"/>
      <c r="EDN83" s="54"/>
      <c r="EDO83" s="54"/>
      <c r="EDP83" s="54"/>
      <c r="EDQ83" s="54"/>
      <c r="EDR83" s="54"/>
      <c r="EDS83" s="54"/>
      <c r="EDT83" s="54"/>
      <c r="EDU83" s="54"/>
      <c r="EDV83" s="54"/>
      <c r="EDW83" s="54"/>
      <c r="EDX83" s="54"/>
      <c r="EDY83" s="54"/>
      <c r="EDZ83" s="54"/>
      <c r="EEA83" s="54"/>
      <c r="EEB83" s="54"/>
      <c r="EEC83" s="54"/>
      <c r="EED83" s="54"/>
      <c r="EEE83" s="54"/>
      <c r="EEF83" s="54"/>
      <c r="EEG83" s="54"/>
      <c r="EEH83" s="54"/>
      <c r="EEI83" s="54"/>
      <c r="EEJ83" s="54"/>
      <c r="EEK83" s="54"/>
      <c r="EEL83" s="54"/>
      <c r="EEM83" s="54"/>
      <c r="EEN83" s="54"/>
      <c r="EEO83" s="54"/>
      <c r="EEP83" s="54"/>
      <c r="EEQ83" s="54"/>
      <c r="EER83" s="54"/>
      <c r="EES83" s="54"/>
      <c r="EET83" s="54"/>
      <c r="EEU83" s="54"/>
      <c r="EEV83" s="54"/>
      <c r="EEW83" s="54"/>
      <c r="EEX83" s="54"/>
      <c r="EEY83" s="54"/>
      <c r="EEZ83" s="54"/>
      <c r="EFA83" s="54"/>
      <c r="EFB83" s="54"/>
      <c r="EFC83" s="54"/>
      <c r="EFD83" s="54"/>
      <c r="EFE83" s="54"/>
      <c r="EFF83" s="54"/>
      <c r="EFG83" s="54"/>
      <c r="EFH83" s="54"/>
      <c r="EFI83" s="54"/>
      <c r="EFJ83" s="54"/>
      <c r="EFK83" s="54"/>
      <c r="EFL83" s="54"/>
      <c r="EFM83" s="54"/>
      <c r="EFN83" s="54"/>
      <c r="EFO83" s="54"/>
      <c r="EFP83" s="54"/>
      <c r="EFQ83" s="54"/>
      <c r="EFR83" s="54"/>
      <c r="EFS83" s="54"/>
      <c r="EFT83" s="54"/>
      <c r="EFU83" s="54"/>
      <c r="EFV83" s="54"/>
      <c r="EFW83" s="54"/>
      <c r="EFX83" s="54"/>
      <c r="EFY83" s="54"/>
      <c r="EFZ83" s="54"/>
      <c r="EGA83" s="54"/>
      <c r="EGB83" s="54"/>
      <c r="EGC83" s="54"/>
      <c r="EGD83" s="54"/>
      <c r="EGE83" s="54"/>
      <c r="EGF83" s="54"/>
      <c r="EGG83" s="54"/>
      <c r="EGH83" s="54"/>
      <c r="EGI83" s="54"/>
      <c r="EGJ83" s="54"/>
      <c r="EGK83" s="54"/>
      <c r="EGL83" s="54"/>
      <c r="EGM83" s="54"/>
      <c r="EGN83" s="54"/>
      <c r="EGO83" s="54"/>
      <c r="EGP83" s="54"/>
      <c r="EGQ83" s="54"/>
      <c r="EGR83" s="54"/>
      <c r="EGS83" s="54"/>
      <c r="EGT83" s="54"/>
      <c r="EGU83" s="54"/>
      <c r="EGV83" s="54"/>
      <c r="EGW83" s="54"/>
      <c r="EGX83" s="54"/>
      <c r="EGY83" s="54"/>
      <c r="EGZ83" s="54"/>
      <c r="EHA83" s="54"/>
      <c r="EHB83" s="54"/>
      <c r="EHC83" s="54"/>
      <c r="EHD83" s="54"/>
      <c r="EHE83" s="54"/>
      <c r="EHF83" s="54"/>
      <c r="EHG83" s="54"/>
      <c r="EHH83" s="54"/>
      <c r="EHI83" s="54"/>
      <c r="EHJ83" s="54"/>
      <c r="EHK83" s="54"/>
      <c r="EHL83" s="54"/>
      <c r="EHM83" s="54"/>
      <c r="EHN83" s="54"/>
      <c r="EHO83" s="54"/>
      <c r="EHP83" s="54"/>
      <c r="EHQ83" s="54"/>
      <c r="EHR83" s="54"/>
      <c r="EHS83" s="54"/>
      <c r="EHT83" s="54"/>
      <c r="EHU83" s="54"/>
      <c r="EHV83" s="54"/>
      <c r="EHW83" s="54"/>
      <c r="EHX83" s="54"/>
      <c r="EHY83" s="54"/>
      <c r="EHZ83" s="54"/>
      <c r="EIA83" s="54"/>
      <c r="EIB83" s="54"/>
      <c r="EIC83" s="54"/>
      <c r="EID83" s="54"/>
      <c r="EIE83" s="54"/>
      <c r="EIF83" s="54"/>
      <c r="EIG83" s="54"/>
      <c r="EIH83" s="54"/>
      <c r="EII83" s="54"/>
      <c r="EIJ83" s="54"/>
      <c r="EIK83" s="54"/>
      <c r="EIL83" s="54"/>
      <c r="EIM83" s="54"/>
      <c r="EIN83" s="54"/>
      <c r="EIO83" s="54"/>
      <c r="EIP83" s="54"/>
      <c r="EIQ83" s="54"/>
      <c r="EIR83" s="54"/>
      <c r="EIS83" s="54"/>
      <c r="EIT83" s="54"/>
      <c r="EIU83" s="54"/>
      <c r="EIV83" s="54"/>
      <c r="EIW83" s="54"/>
      <c r="EIX83" s="54"/>
      <c r="EIY83" s="54"/>
      <c r="EIZ83" s="54"/>
      <c r="EJA83" s="54"/>
      <c r="EJB83" s="54"/>
      <c r="EJC83" s="54"/>
      <c r="EJD83" s="54"/>
      <c r="EJE83" s="54"/>
      <c r="EJF83" s="54"/>
      <c r="EJG83" s="54"/>
      <c r="EJH83" s="54"/>
      <c r="EJI83" s="54"/>
      <c r="EJJ83" s="54"/>
      <c r="EJK83" s="54"/>
      <c r="EJL83" s="54"/>
      <c r="EJM83" s="54"/>
      <c r="EJN83" s="54"/>
      <c r="EJO83" s="54"/>
      <c r="EJP83" s="54"/>
      <c r="EJQ83" s="54"/>
      <c r="EJR83" s="54"/>
      <c r="EJS83" s="54"/>
      <c r="EJT83" s="54"/>
      <c r="EJU83" s="54"/>
      <c r="EJV83" s="54"/>
      <c r="EJW83" s="54"/>
      <c r="EJX83" s="54"/>
      <c r="EJY83" s="54"/>
      <c r="EJZ83" s="54"/>
      <c r="EKA83" s="54"/>
      <c r="EKB83" s="54"/>
      <c r="EKC83" s="54"/>
      <c r="EKD83" s="54"/>
      <c r="EKE83" s="54"/>
      <c r="EKF83" s="54"/>
      <c r="EKG83" s="54"/>
      <c r="EKH83" s="54"/>
      <c r="EKI83" s="54"/>
      <c r="EKJ83" s="54"/>
      <c r="EKK83" s="54"/>
      <c r="EKL83" s="54"/>
      <c r="EKM83" s="54"/>
      <c r="EKN83" s="54"/>
      <c r="EKO83" s="54"/>
      <c r="EKP83" s="54"/>
      <c r="EKQ83" s="54"/>
      <c r="EKR83" s="54"/>
      <c r="EKS83" s="54"/>
      <c r="EKT83" s="54"/>
      <c r="EKU83" s="54"/>
      <c r="EKV83" s="54"/>
      <c r="EKW83" s="54"/>
      <c r="EKX83" s="54"/>
      <c r="EKY83" s="54"/>
      <c r="EKZ83" s="54"/>
      <c r="ELA83" s="54"/>
      <c r="ELB83" s="54"/>
      <c r="ELC83" s="54"/>
      <c r="ELD83" s="54"/>
      <c r="ELE83" s="54"/>
      <c r="ELF83" s="54"/>
      <c r="ELG83" s="54"/>
      <c r="ELH83" s="54"/>
      <c r="ELI83" s="54"/>
      <c r="ELJ83" s="54"/>
      <c r="ELK83" s="54"/>
      <c r="ELL83" s="54"/>
      <c r="ELM83" s="54"/>
      <c r="ELN83" s="54"/>
      <c r="ELO83" s="54"/>
      <c r="ELP83" s="54"/>
      <c r="ELQ83" s="54"/>
      <c r="ELR83" s="54"/>
      <c r="ELS83" s="54"/>
      <c r="ELT83" s="54"/>
      <c r="ELU83" s="54"/>
      <c r="ELV83" s="54"/>
      <c r="ELW83" s="54"/>
      <c r="ELX83" s="54"/>
      <c r="ELY83" s="54"/>
      <c r="ELZ83" s="54"/>
      <c r="EMA83" s="54"/>
      <c r="EMB83" s="54"/>
      <c r="EMC83" s="54"/>
      <c r="EMD83" s="54"/>
      <c r="EME83" s="54"/>
      <c r="EMF83" s="54"/>
      <c r="EMG83" s="54"/>
      <c r="EMH83" s="54"/>
      <c r="EMI83" s="54"/>
      <c r="EMJ83" s="54"/>
      <c r="EMK83" s="54"/>
      <c r="EML83" s="54"/>
      <c r="EMM83" s="54"/>
      <c r="EMN83" s="54"/>
      <c r="EMO83" s="54"/>
      <c r="EMP83" s="54"/>
      <c r="EMQ83" s="54"/>
      <c r="EMR83" s="54"/>
      <c r="EMS83" s="54"/>
      <c r="EMT83" s="54"/>
      <c r="EMU83" s="54"/>
      <c r="EMV83" s="54"/>
      <c r="EMW83" s="54"/>
      <c r="EMX83" s="54"/>
      <c r="EMY83" s="54"/>
      <c r="EMZ83" s="54"/>
      <c r="ENA83" s="54"/>
      <c r="ENB83" s="54"/>
      <c r="ENC83" s="54"/>
      <c r="END83" s="54"/>
      <c r="ENE83" s="54"/>
      <c r="ENF83" s="54"/>
      <c r="ENG83" s="54"/>
      <c r="ENH83" s="54"/>
      <c r="ENI83" s="54"/>
      <c r="ENJ83" s="54"/>
      <c r="ENK83" s="54"/>
      <c r="ENL83" s="54"/>
      <c r="ENM83" s="54"/>
      <c r="ENN83" s="54"/>
      <c r="ENO83" s="54"/>
      <c r="ENP83" s="54"/>
      <c r="ENQ83" s="54"/>
      <c r="ENR83" s="54"/>
      <c r="ENS83" s="54"/>
      <c r="ENT83" s="54"/>
      <c r="ENU83" s="54"/>
      <c r="ENV83" s="54"/>
      <c r="ENW83" s="54"/>
      <c r="ENX83" s="54"/>
      <c r="ENY83" s="54"/>
      <c r="ENZ83" s="54"/>
      <c r="EOA83" s="54"/>
      <c r="EOB83" s="54"/>
      <c r="EOC83" s="54"/>
      <c r="EOD83" s="54"/>
      <c r="EOE83" s="54"/>
      <c r="EOF83" s="54"/>
      <c r="EOG83" s="54"/>
      <c r="EOH83" s="54"/>
      <c r="EOI83" s="54"/>
      <c r="EOJ83" s="54"/>
      <c r="EOK83" s="54"/>
      <c r="EOL83" s="54"/>
      <c r="EOM83" s="54"/>
      <c r="EON83" s="54"/>
      <c r="EOO83" s="54"/>
      <c r="EOP83" s="54"/>
      <c r="EOQ83" s="54"/>
      <c r="EOR83" s="54"/>
      <c r="EOS83" s="54"/>
      <c r="EOT83" s="54"/>
      <c r="EOU83" s="54"/>
      <c r="EOV83" s="54"/>
      <c r="EOW83" s="54"/>
      <c r="EOX83" s="54"/>
      <c r="EOY83" s="54"/>
      <c r="EOZ83" s="54"/>
      <c r="EPA83" s="54"/>
      <c r="EPB83" s="54"/>
      <c r="EPC83" s="54"/>
      <c r="EPD83" s="54"/>
      <c r="EPE83" s="54"/>
      <c r="EPF83" s="54"/>
      <c r="EPG83" s="54"/>
      <c r="EPH83" s="54"/>
      <c r="EPI83" s="54"/>
      <c r="EPJ83" s="54"/>
      <c r="EPK83" s="54"/>
      <c r="EPL83" s="54"/>
      <c r="EPM83" s="54"/>
      <c r="EPN83" s="54"/>
      <c r="EPO83" s="54"/>
      <c r="EPP83" s="54"/>
      <c r="EPQ83" s="54"/>
      <c r="EPR83" s="54"/>
      <c r="EPS83" s="54"/>
      <c r="EPT83" s="54"/>
      <c r="EPU83" s="54"/>
      <c r="EPV83" s="54"/>
      <c r="EPW83" s="54"/>
      <c r="EPX83" s="54"/>
      <c r="EPY83" s="54"/>
      <c r="EPZ83" s="54"/>
      <c r="EQA83" s="54"/>
      <c r="EQB83" s="54"/>
      <c r="EQC83" s="54"/>
      <c r="EQD83" s="54"/>
      <c r="EQE83" s="54"/>
      <c r="EQF83" s="54"/>
      <c r="EQG83" s="54"/>
      <c r="EQH83" s="54"/>
      <c r="EQI83" s="54"/>
      <c r="EQJ83" s="54"/>
      <c r="EQK83" s="54"/>
      <c r="EQL83" s="54"/>
      <c r="EQM83" s="54"/>
      <c r="EQN83" s="54"/>
      <c r="EQO83" s="54"/>
      <c r="EQP83" s="54"/>
      <c r="EQQ83" s="54"/>
      <c r="EQR83" s="54"/>
      <c r="EQS83" s="54"/>
      <c r="EQT83" s="54"/>
      <c r="EQU83" s="54"/>
      <c r="EQV83" s="54"/>
      <c r="EQW83" s="54"/>
      <c r="EQX83" s="54"/>
      <c r="EQY83" s="54"/>
      <c r="EQZ83" s="54"/>
      <c r="ERA83" s="54"/>
      <c r="ERB83" s="54"/>
      <c r="ERC83" s="54"/>
      <c r="ERD83" s="54"/>
      <c r="ERE83" s="54"/>
      <c r="ERF83" s="54"/>
      <c r="ERG83" s="54"/>
      <c r="ERH83" s="54"/>
      <c r="ERI83" s="54"/>
      <c r="ERJ83" s="54"/>
      <c r="ERK83" s="54"/>
      <c r="ERL83" s="54"/>
      <c r="ERM83" s="54"/>
      <c r="ERN83" s="54"/>
      <c r="ERO83" s="54"/>
      <c r="ERP83" s="54"/>
      <c r="ERQ83" s="54"/>
      <c r="ERR83" s="54"/>
      <c r="ERS83" s="54"/>
      <c r="ERT83" s="54"/>
      <c r="ERU83" s="54"/>
      <c r="ERV83" s="54"/>
      <c r="ERW83" s="54"/>
      <c r="ERX83" s="54"/>
      <c r="ERY83" s="54"/>
      <c r="ERZ83" s="54"/>
      <c r="ESA83" s="54"/>
      <c r="ESB83" s="54"/>
      <c r="ESC83" s="54"/>
      <c r="ESD83" s="54"/>
      <c r="ESE83" s="54"/>
      <c r="ESF83" s="54"/>
      <c r="ESG83" s="54"/>
      <c r="ESH83" s="54"/>
      <c r="ESI83" s="54"/>
      <c r="ESJ83" s="54"/>
      <c r="ESK83" s="54"/>
      <c r="ESL83" s="54"/>
      <c r="ESM83" s="54"/>
      <c r="ESN83" s="54"/>
      <c r="ESO83" s="54"/>
      <c r="ESP83" s="54"/>
      <c r="ESQ83" s="54"/>
      <c r="ESR83" s="54"/>
      <c r="ESS83" s="54"/>
      <c r="EST83" s="54"/>
      <c r="ESU83" s="54"/>
      <c r="ESV83" s="54"/>
      <c r="ESW83" s="54"/>
      <c r="ESX83" s="54"/>
      <c r="ESY83" s="54"/>
      <c r="ESZ83" s="54"/>
      <c r="ETA83" s="54"/>
      <c r="ETB83" s="54"/>
      <c r="ETC83" s="54"/>
      <c r="ETD83" s="54"/>
      <c r="ETE83" s="54"/>
      <c r="ETF83" s="54"/>
      <c r="ETG83" s="54"/>
      <c r="ETH83" s="54"/>
      <c r="ETI83" s="54"/>
      <c r="ETJ83" s="54"/>
      <c r="ETK83" s="54"/>
      <c r="ETL83" s="54"/>
      <c r="ETM83" s="54"/>
      <c r="ETN83" s="54"/>
      <c r="ETO83" s="54"/>
      <c r="ETP83" s="54"/>
      <c r="ETQ83" s="54"/>
      <c r="ETR83" s="54"/>
      <c r="ETS83" s="54"/>
      <c r="ETT83" s="54"/>
      <c r="ETU83" s="54"/>
      <c r="ETV83" s="54"/>
      <c r="ETW83" s="54"/>
      <c r="ETX83" s="54"/>
      <c r="ETY83" s="54"/>
      <c r="ETZ83" s="54"/>
      <c r="EUA83" s="54"/>
      <c r="EUB83" s="54"/>
      <c r="EUC83" s="54"/>
      <c r="EUD83" s="54"/>
      <c r="EUE83" s="54"/>
      <c r="EUF83" s="54"/>
      <c r="EUG83" s="54"/>
      <c r="EUH83" s="54"/>
      <c r="EUI83" s="54"/>
      <c r="EUJ83" s="54"/>
      <c r="EUK83" s="54"/>
      <c r="EUL83" s="54"/>
      <c r="EUM83" s="54"/>
      <c r="EUN83" s="54"/>
      <c r="EUO83" s="54"/>
      <c r="EUP83" s="54"/>
      <c r="EUQ83" s="54"/>
      <c r="EUR83" s="54"/>
      <c r="EUS83" s="54"/>
      <c r="EUT83" s="54"/>
      <c r="EUU83" s="54"/>
      <c r="EUV83" s="54"/>
      <c r="EUW83" s="54"/>
      <c r="EUX83" s="54"/>
      <c r="EUY83" s="54"/>
      <c r="EUZ83" s="54"/>
      <c r="EVA83" s="54"/>
      <c r="EVB83" s="54"/>
      <c r="EVC83" s="54"/>
      <c r="EVD83" s="54"/>
      <c r="EVE83" s="54"/>
      <c r="EVF83" s="54"/>
      <c r="EVG83" s="54"/>
      <c r="EVH83" s="54"/>
      <c r="EVI83" s="54"/>
      <c r="EVJ83" s="54"/>
      <c r="EVK83" s="54"/>
      <c r="EVL83" s="54"/>
      <c r="EVM83" s="54"/>
      <c r="EVN83" s="54"/>
      <c r="EVO83" s="54"/>
      <c r="EVP83" s="54"/>
      <c r="EVQ83" s="54"/>
      <c r="EVR83" s="54"/>
      <c r="EVS83" s="54"/>
      <c r="EVT83" s="54"/>
      <c r="EVU83" s="54"/>
      <c r="EVV83" s="54"/>
      <c r="EVW83" s="54"/>
      <c r="EVX83" s="54"/>
      <c r="EVY83" s="54"/>
      <c r="EVZ83" s="54"/>
      <c r="EWA83" s="54"/>
      <c r="EWB83" s="54"/>
      <c r="EWC83" s="54"/>
      <c r="EWD83" s="54"/>
      <c r="EWE83" s="54"/>
      <c r="EWF83" s="54"/>
      <c r="EWG83" s="54"/>
      <c r="EWH83" s="54"/>
      <c r="EWI83" s="54"/>
      <c r="EWJ83" s="54"/>
      <c r="EWK83" s="54"/>
      <c r="EWL83" s="54"/>
      <c r="EWM83" s="54"/>
      <c r="EWN83" s="54"/>
      <c r="EWO83" s="54"/>
      <c r="EWP83" s="54"/>
      <c r="EWQ83" s="54"/>
      <c r="EWR83" s="54"/>
      <c r="EWS83" s="54"/>
      <c r="EWT83" s="54"/>
      <c r="EWU83" s="54"/>
      <c r="EWV83" s="54"/>
      <c r="EWW83" s="54"/>
      <c r="EWX83" s="54"/>
      <c r="EWY83" s="54"/>
      <c r="EWZ83" s="54"/>
      <c r="EXA83" s="54"/>
      <c r="EXB83" s="54"/>
      <c r="EXC83" s="54"/>
      <c r="EXD83" s="54"/>
      <c r="EXE83" s="54"/>
      <c r="EXF83" s="54"/>
      <c r="EXG83" s="54"/>
      <c r="EXH83" s="54"/>
      <c r="EXI83" s="54"/>
      <c r="EXJ83" s="54"/>
      <c r="EXK83" s="54"/>
      <c r="EXL83" s="54"/>
      <c r="EXM83" s="54"/>
      <c r="EXN83" s="54"/>
      <c r="EXO83" s="54"/>
      <c r="EXP83" s="54"/>
      <c r="EXQ83" s="54"/>
      <c r="EXR83" s="54"/>
      <c r="EXS83" s="54"/>
      <c r="EXT83" s="54"/>
      <c r="EXU83" s="54"/>
      <c r="EXV83" s="54"/>
      <c r="EXW83" s="54"/>
      <c r="EXX83" s="54"/>
      <c r="EXY83" s="54"/>
      <c r="EXZ83" s="54"/>
      <c r="EYA83" s="54"/>
      <c r="EYB83" s="54"/>
      <c r="EYC83" s="54"/>
      <c r="EYD83" s="54"/>
      <c r="EYE83" s="54"/>
      <c r="EYF83" s="54"/>
      <c r="EYG83" s="54"/>
      <c r="EYH83" s="54"/>
      <c r="EYI83" s="54"/>
      <c r="EYJ83" s="54"/>
      <c r="EYK83" s="54"/>
      <c r="EYL83" s="54"/>
      <c r="EYM83" s="54"/>
      <c r="EYN83" s="54"/>
      <c r="EYO83" s="54"/>
      <c r="EYP83" s="54"/>
      <c r="EYQ83" s="54"/>
      <c r="EYR83" s="54"/>
      <c r="EYS83" s="54"/>
      <c r="EYT83" s="54"/>
      <c r="EYU83" s="54"/>
      <c r="EYV83" s="54"/>
      <c r="EYW83" s="54"/>
      <c r="EYX83" s="54"/>
      <c r="EYY83" s="54"/>
      <c r="EYZ83" s="54"/>
      <c r="EZA83" s="54"/>
      <c r="EZB83" s="54"/>
      <c r="EZC83" s="54"/>
      <c r="EZD83" s="54"/>
      <c r="EZE83" s="54"/>
      <c r="EZF83" s="54"/>
      <c r="EZG83" s="54"/>
      <c r="EZH83" s="54"/>
      <c r="EZI83" s="54"/>
      <c r="EZJ83" s="54"/>
      <c r="EZK83" s="54"/>
      <c r="EZL83" s="54"/>
      <c r="EZM83" s="54"/>
      <c r="EZN83" s="54"/>
      <c r="EZO83" s="54"/>
      <c r="EZP83" s="54"/>
      <c r="EZQ83" s="54"/>
      <c r="EZR83" s="54"/>
      <c r="EZS83" s="54"/>
      <c r="EZT83" s="54"/>
      <c r="EZU83" s="54"/>
      <c r="EZV83" s="54"/>
      <c r="EZW83" s="54"/>
      <c r="EZX83" s="54"/>
      <c r="EZY83" s="54"/>
      <c r="EZZ83" s="54"/>
      <c r="FAA83" s="54"/>
      <c r="FAB83" s="54"/>
      <c r="FAC83" s="54"/>
      <c r="FAD83" s="54"/>
      <c r="FAE83" s="54"/>
      <c r="FAF83" s="54"/>
      <c r="FAG83" s="54"/>
      <c r="FAH83" s="54"/>
      <c r="FAI83" s="54"/>
      <c r="FAJ83" s="54"/>
      <c r="FAK83" s="54"/>
      <c r="FAL83" s="54"/>
      <c r="FAM83" s="54"/>
      <c r="FAN83" s="54"/>
      <c r="FAO83" s="54"/>
      <c r="FAP83" s="54"/>
      <c r="FAQ83" s="54"/>
      <c r="FAR83" s="54"/>
      <c r="FAS83" s="54"/>
      <c r="FAT83" s="54"/>
      <c r="FAU83" s="54"/>
      <c r="FAV83" s="54"/>
      <c r="FAW83" s="54"/>
      <c r="FAX83" s="54"/>
      <c r="FAY83" s="54"/>
      <c r="FAZ83" s="54"/>
      <c r="FBA83" s="54"/>
      <c r="FBB83" s="54"/>
      <c r="FBC83" s="54"/>
      <c r="FBD83" s="54"/>
      <c r="FBE83" s="54"/>
      <c r="FBF83" s="54"/>
      <c r="FBG83" s="54"/>
      <c r="FBH83" s="54"/>
      <c r="FBI83" s="54"/>
      <c r="FBJ83" s="54"/>
      <c r="FBK83" s="54"/>
      <c r="FBL83" s="54"/>
      <c r="FBM83" s="54"/>
      <c r="FBN83" s="54"/>
      <c r="FBO83" s="54"/>
      <c r="FBP83" s="54"/>
      <c r="FBQ83" s="54"/>
      <c r="FBR83" s="54"/>
      <c r="FBS83" s="54"/>
      <c r="FBT83" s="54"/>
      <c r="FBU83" s="54"/>
      <c r="FBV83" s="54"/>
      <c r="FBW83" s="54"/>
      <c r="FBX83" s="54"/>
      <c r="FBY83" s="54"/>
      <c r="FBZ83" s="54"/>
      <c r="FCA83" s="54"/>
      <c r="FCB83" s="54"/>
      <c r="FCC83" s="54"/>
      <c r="FCD83" s="54"/>
      <c r="FCE83" s="54"/>
      <c r="FCF83" s="54"/>
      <c r="FCG83" s="54"/>
      <c r="FCH83" s="54"/>
      <c r="FCI83" s="54"/>
      <c r="FCJ83" s="54"/>
      <c r="FCK83" s="54"/>
      <c r="FCL83" s="54"/>
      <c r="FCM83" s="54"/>
      <c r="FCN83" s="54"/>
      <c r="FCO83" s="54"/>
      <c r="FCP83" s="54"/>
      <c r="FCQ83" s="54"/>
      <c r="FCR83" s="54"/>
      <c r="FCS83" s="54"/>
      <c r="FCT83" s="54"/>
      <c r="FCU83" s="54"/>
      <c r="FCV83" s="54"/>
      <c r="FCW83" s="54"/>
      <c r="FCX83" s="54"/>
      <c r="FCY83" s="54"/>
      <c r="FCZ83" s="54"/>
      <c r="FDA83" s="54"/>
      <c r="FDB83" s="54"/>
      <c r="FDC83" s="54"/>
      <c r="FDD83" s="54"/>
      <c r="FDE83" s="54"/>
      <c r="FDF83" s="54"/>
      <c r="FDG83" s="54"/>
      <c r="FDH83" s="54"/>
      <c r="FDI83" s="54"/>
      <c r="FDJ83" s="54"/>
      <c r="FDK83" s="54"/>
      <c r="FDL83" s="54"/>
      <c r="FDM83" s="54"/>
      <c r="FDN83" s="54"/>
      <c r="FDO83" s="54"/>
      <c r="FDP83" s="54"/>
      <c r="FDQ83" s="54"/>
      <c r="FDR83" s="54"/>
      <c r="FDS83" s="54"/>
      <c r="FDT83" s="54"/>
      <c r="FDU83" s="54"/>
      <c r="FDV83" s="54"/>
      <c r="FDW83" s="54"/>
      <c r="FDX83" s="54"/>
      <c r="FDY83" s="54"/>
      <c r="FDZ83" s="54"/>
      <c r="FEA83" s="54"/>
      <c r="FEB83" s="54"/>
      <c r="FEC83" s="54"/>
      <c r="FED83" s="54"/>
      <c r="FEE83" s="54"/>
      <c r="FEF83" s="54"/>
      <c r="FEG83" s="54"/>
      <c r="FEH83" s="54"/>
      <c r="FEI83" s="54"/>
      <c r="FEJ83" s="54"/>
      <c r="FEK83" s="54"/>
      <c r="FEL83" s="54"/>
      <c r="FEM83" s="54"/>
      <c r="FEN83" s="54"/>
      <c r="FEO83" s="54"/>
      <c r="FEP83" s="54"/>
      <c r="FEQ83" s="54"/>
      <c r="FER83" s="54"/>
      <c r="FES83" s="54"/>
      <c r="FET83" s="54"/>
      <c r="FEU83" s="54"/>
      <c r="FEV83" s="54"/>
      <c r="FEW83" s="54"/>
      <c r="FEX83" s="54"/>
      <c r="FEY83" s="54"/>
      <c r="FEZ83" s="54"/>
      <c r="FFA83" s="54"/>
      <c r="FFB83" s="54"/>
      <c r="FFC83" s="54"/>
      <c r="FFD83" s="54"/>
      <c r="FFE83" s="54"/>
      <c r="FFF83" s="54"/>
      <c r="FFG83" s="54"/>
      <c r="FFH83" s="54"/>
      <c r="FFI83" s="54"/>
      <c r="FFJ83" s="54"/>
      <c r="FFK83" s="54"/>
      <c r="FFL83" s="54"/>
      <c r="FFM83" s="54"/>
      <c r="FFN83" s="54"/>
      <c r="FFO83" s="54"/>
      <c r="FFP83" s="54"/>
      <c r="FFQ83" s="54"/>
      <c r="FFR83" s="54"/>
      <c r="FFS83" s="54"/>
      <c r="FFT83" s="54"/>
      <c r="FFU83" s="54"/>
      <c r="FFV83" s="54"/>
      <c r="FFW83" s="54"/>
      <c r="FFX83" s="54"/>
      <c r="FFY83" s="54"/>
      <c r="FFZ83" s="54"/>
      <c r="FGA83" s="54"/>
      <c r="FGB83" s="54"/>
      <c r="FGC83" s="54"/>
      <c r="FGD83" s="54"/>
      <c r="FGE83" s="54"/>
      <c r="FGF83" s="54"/>
      <c r="FGG83" s="54"/>
      <c r="FGH83" s="54"/>
      <c r="FGI83" s="54"/>
      <c r="FGJ83" s="54"/>
      <c r="FGK83" s="54"/>
      <c r="FGL83" s="54"/>
      <c r="FGM83" s="54"/>
      <c r="FGN83" s="54"/>
      <c r="FGO83" s="54"/>
      <c r="FGP83" s="54"/>
      <c r="FGQ83" s="54"/>
      <c r="FGR83" s="54"/>
      <c r="FGS83" s="54"/>
      <c r="FGT83" s="54"/>
      <c r="FGU83" s="54"/>
      <c r="FGV83" s="54"/>
      <c r="FGW83" s="54"/>
      <c r="FGX83" s="54"/>
      <c r="FGY83" s="54"/>
      <c r="FGZ83" s="54"/>
      <c r="FHA83" s="54"/>
      <c r="FHB83" s="54"/>
      <c r="FHC83" s="54"/>
      <c r="FHD83" s="54"/>
      <c r="FHE83" s="54"/>
      <c r="FHF83" s="54"/>
      <c r="FHG83" s="54"/>
      <c r="FHH83" s="54"/>
      <c r="FHI83" s="54"/>
      <c r="FHJ83" s="54"/>
      <c r="FHK83" s="54"/>
      <c r="FHL83" s="54"/>
      <c r="FHM83" s="54"/>
      <c r="FHN83" s="54"/>
      <c r="FHO83" s="54"/>
      <c r="FHP83" s="54"/>
      <c r="FHQ83" s="54"/>
      <c r="FHR83" s="54"/>
      <c r="FHS83" s="54"/>
      <c r="FHT83" s="54"/>
      <c r="FHU83" s="54"/>
      <c r="FHV83" s="54"/>
      <c r="FHW83" s="54"/>
      <c r="FHX83" s="54"/>
      <c r="FHY83" s="54"/>
      <c r="FHZ83" s="54"/>
      <c r="FIA83" s="54"/>
      <c r="FIB83" s="54"/>
      <c r="FIC83" s="54"/>
      <c r="FID83" s="54"/>
      <c r="FIE83" s="54"/>
      <c r="FIF83" s="54"/>
      <c r="FIG83" s="54"/>
      <c r="FIH83" s="54"/>
      <c r="FII83" s="54"/>
      <c r="FIJ83" s="54"/>
      <c r="FIK83" s="54"/>
      <c r="FIL83" s="54"/>
      <c r="FIM83" s="54"/>
      <c r="FIN83" s="54"/>
      <c r="FIO83" s="54"/>
      <c r="FIP83" s="54"/>
      <c r="FIQ83" s="54"/>
      <c r="FIR83" s="54"/>
      <c r="FIS83" s="54"/>
      <c r="FIT83" s="54"/>
      <c r="FIU83" s="54"/>
      <c r="FIV83" s="54"/>
      <c r="FIW83" s="54"/>
      <c r="FIX83" s="54"/>
      <c r="FIY83" s="54"/>
      <c r="FIZ83" s="54"/>
      <c r="FJA83" s="54"/>
      <c r="FJB83" s="54"/>
      <c r="FJC83" s="54"/>
      <c r="FJD83" s="54"/>
      <c r="FJE83" s="54"/>
      <c r="FJF83" s="54"/>
      <c r="FJG83" s="54"/>
      <c r="FJH83" s="54"/>
      <c r="FJI83" s="54"/>
      <c r="FJJ83" s="54"/>
      <c r="FJK83" s="54"/>
      <c r="FJL83" s="54"/>
      <c r="FJM83" s="54"/>
      <c r="FJN83" s="54"/>
      <c r="FJO83" s="54"/>
      <c r="FJP83" s="54"/>
      <c r="FJQ83" s="54"/>
      <c r="FJR83" s="54"/>
      <c r="FJS83" s="54"/>
      <c r="FJT83" s="54"/>
      <c r="FJU83" s="54"/>
      <c r="FJV83" s="54"/>
      <c r="FJW83" s="54"/>
      <c r="FJX83" s="54"/>
      <c r="FJY83" s="54"/>
      <c r="FJZ83" s="54"/>
      <c r="FKA83" s="54"/>
      <c r="FKB83" s="54"/>
      <c r="FKC83" s="54"/>
      <c r="FKD83" s="54"/>
      <c r="FKE83" s="54"/>
      <c r="FKF83" s="54"/>
      <c r="FKG83" s="54"/>
      <c r="FKH83" s="54"/>
      <c r="FKI83" s="54"/>
      <c r="FKJ83" s="54"/>
      <c r="FKK83" s="54"/>
      <c r="FKL83" s="54"/>
      <c r="FKM83" s="54"/>
      <c r="FKN83" s="54"/>
      <c r="FKO83" s="54"/>
      <c r="FKP83" s="54"/>
      <c r="FKQ83" s="54"/>
      <c r="FKR83" s="54"/>
      <c r="FKS83" s="54"/>
      <c r="FKT83" s="54"/>
      <c r="FKU83" s="54"/>
      <c r="FKV83" s="54"/>
      <c r="FKW83" s="54"/>
      <c r="FKX83" s="54"/>
      <c r="FKY83" s="54"/>
      <c r="FKZ83" s="54"/>
      <c r="FLA83" s="54"/>
      <c r="FLB83" s="54"/>
      <c r="FLC83" s="54"/>
      <c r="FLD83" s="54"/>
      <c r="FLE83" s="54"/>
      <c r="FLF83" s="54"/>
      <c r="FLG83" s="54"/>
      <c r="FLH83" s="54"/>
      <c r="FLI83" s="54"/>
      <c r="FLJ83" s="54"/>
      <c r="FLK83" s="54"/>
      <c r="FLL83" s="54"/>
      <c r="FLM83" s="54"/>
      <c r="FLN83" s="54"/>
      <c r="FLO83" s="54"/>
      <c r="FLP83" s="54"/>
      <c r="FLQ83" s="54"/>
      <c r="FLR83" s="54"/>
      <c r="FLS83" s="54"/>
      <c r="FLT83" s="54"/>
      <c r="FLU83" s="54"/>
      <c r="FLV83" s="54"/>
      <c r="FLW83" s="54"/>
      <c r="FLX83" s="54"/>
      <c r="FLY83" s="54"/>
      <c r="FLZ83" s="54"/>
      <c r="FMA83" s="54"/>
      <c r="FMB83" s="54"/>
      <c r="FMC83" s="54"/>
      <c r="FMD83" s="54"/>
      <c r="FME83" s="54"/>
      <c r="FMF83" s="54"/>
      <c r="FMG83" s="54"/>
      <c r="FMH83" s="54"/>
      <c r="FMI83" s="54"/>
      <c r="FMJ83" s="54"/>
      <c r="FMK83" s="54"/>
      <c r="FML83" s="54"/>
      <c r="FMM83" s="54"/>
      <c r="FMN83" s="54"/>
      <c r="FMO83" s="54"/>
      <c r="FMP83" s="54"/>
      <c r="FMQ83" s="54"/>
      <c r="FMR83" s="54"/>
      <c r="FMS83" s="54"/>
      <c r="FMT83" s="54"/>
      <c r="FMU83" s="54"/>
      <c r="FMV83" s="54"/>
      <c r="FMW83" s="54"/>
      <c r="FMX83" s="54"/>
      <c r="FMY83" s="54"/>
      <c r="FMZ83" s="54"/>
      <c r="FNA83" s="54"/>
      <c r="FNB83" s="54"/>
      <c r="FNC83" s="54"/>
      <c r="FND83" s="54"/>
      <c r="FNE83" s="54"/>
      <c r="FNF83" s="54"/>
      <c r="FNG83" s="54"/>
      <c r="FNH83" s="54"/>
      <c r="FNI83" s="54"/>
      <c r="FNJ83" s="54"/>
      <c r="FNK83" s="54"/>
      <c r="FNL83" s="54"/>
      <c r="FNM83" s="54"/>
      <c r="FNN83" s="54"/>
      <c r="FNO83" s="54"/>
      <c r="FNP83" s="54"/>
      <c r="FNQ83" s="54"/>
      <c r="FNR83" s="54"/>
      <c r="FNS83" s="54"/>
      <c r="FNT83" s="54"/>
      <c r="FNU83" s="54"/>
      <c r="FNV83" s="54"/>
      <c r="FNW83" s="54"/>
      <c r="FNX83" s="54"/>
      <c r="FNY83" s="54"/>
      <c r="FNZ83" s="54"/>
      <c r="FOA83" s="54"/>
      <c r="FOB83" s="54"/>
      <c r="FOC83" s="54"/>
      <c r="FOD83" s="54"/>
      <c r="FOE83" s="54"/>
      <c r="FOF83" s="54"/>
      <c r="FOG83" s="54"/>
      <c r="FOH83" s="54"/>
      <c r="FOI83" s="54"/>
      <c r="FOJ83" s="54"/>
      <c r="FOK83" s="54"/>
      <c r="FOL83" s="54"/>
      <c r="FOM83" s="54"/>
      <c r="FON83" s="54"/>
      <c r="FOO83" s="54"/>
      <c r="FOP83" s="54"/>
      <c r="FOQ83" s="54"/>
      <c r="FOR83" s="54"/>
      <c r="FOS83" s="54"/>
      <c r="FOT83" s="54"/>
      <c r="FOU83" s="54"/>
      <c r="FOV83" s="54"/>
      <c r="FOW83" s="54"/>
      <c r="FOX83" s="54"/>
      <c r="FOY83" s="54"/>
      <c r="FOZ83" s="54"/>
      <c r="FPA83" s="54"/>
      <c r="FPB83" s="54"/>
      <c r="FPC83" s="54"/>
      <c r="FPD83" s="54"/>
      <c r="FPE83" s="54"/>
      <c r="FPF83" s="54"/>
      <c r="FPG83" s="54"/>
      <c r="FPH83" s="54"/>
      <c r="FPI83" s="54"/>
      <c r="FPJ83" s="54"/>
      <c r="FPK83" s="54"/>
      <c r="FPL83" s="54"/>
      <c r="FPM83" s="54"/>
      <c r="FPN83" s="54"/>
      <c r="FPO83" s="54"/>
      <c r="FPP83" s="54"/>
      <c r="FPQ83" s="54"/>
      <c r="FPR83" s="54"/>
      <c r="FPS83" s="54"/>
      <c r="FPT83" s="54"/>
      <c r="FPU83" s="54"/>
      <c r="FPV83" s="54"/>
      <c r="FPW83" s="54"/>
      <c r="FPX83" s="54"/>
      <c r="FPY83" s="54"/>
      <c r="FPZ83" s="54"/>
      <c r="FQA83" s="54"/>
      <c r="FQB83" s="54"/>
      <c r="FQC83" s="54"/>
      <c r="FQD83" s="54"/>
      <c r="FQE83" s="54"/>
      <c r="FQF83" s="54"/>
      <c r="FQG83" s="54"/>
      <c r="FQH83" s="54"/>
      <c r="FQI83" s="54"/>
      <c r="FQJ83" s="54"/>
      <c r="FQK83" s="54"/>
      <c r="FQL83" s="54"/>
      <c r="FQM83" s="54"/>
      <c r="FQN83" s="54"/>
      <c r="FQO83" s="54"/>
      <c r="FQP83" s="54"/>
      <c r="FQQ83" s="54"/>
      <c r="FQR83" s="54"/>
      <c r="FQS83" s="54"/>
      <c r="FQT83" s="54"/>
      <c r="FQU83" s="54"/>
      <c r="FQV83" s="54"/>
      <c r="FQW83" s="54"/>
      <c r="FQX83" s="54"/>
      <c r="FQY83" s="54"/>
      <c r="FQZ83" s="54"/>
      <c r="FRA83" s="54"/>
      <c r="FRB83" s="54"/>
      <c r="FRC83" s="54"/>
      <c r="FRD83" s="54"/>
      <c r="FRE83" s="54"/>
      <c r="FRF83" s="54"/>
      <c r="FRG83" s="54"/>
      <c r="FRH83" s="54"/>
      <c r="FRI83" s="54"/>
      <c r="FRJ83" s="54"/>
      <c r="FRK83" s="54"/>
      <c r="FRL83" s="54"/>
      <c r="FRM83" s="54"/>
      <c r="FRN83" s="54"/>
      <c r="FRO83" s="54"/>
      <c r="FRP83" s="54"/>
      <c r="FRQ83" s="54"/>
      <c r="FRR83" s="54"/>
      <c r="FRS83" s="54"/>
      <c r="FRT83" s="54"/>
      <c r="FRU83" s="54"/>
      <c r="FRV83" s="54"/>
      <c r="FRW83" s="54"/>
      <c r="FRX83" s="54"/>
      <c r="FRY83" s="54"/>
      <c r="FRZ83" s="54"/>
      <c r="FSA83" s="54"/>
      <c r="FSB83" s="54"/>
      <c r="FSC83" s="54"/>
      <c r="FSD83" s="54"/>
      <c r="FSE83" s="54"/>
      <c r="FSF83" s="54"/>
      <c r="FSG83" s="54"/>
      <c r="FSH83" s="54"/>
      <c r="FSI83" s="54"/>
      <c r="FSJ83" s="54"/>
      <c r="FSK83" s="54"/>
      <c r="FSL83" s="54"/>
      <c r="FSM83" s="54"/>
      <c r="FSN83" s="54"/>
      <c r="FSO83" s="54"/>
      <c r="FSP83" s="54"/>
      <c r="FSQ83" s="54"/>
      <c r="FSR83" s="54"/>
      <c r="FSS83" s="54"/>
      <c r="FST83" s="54"/>
      <c r="FSU83" s="54"/>
      <c r="FSV83" s="54"/>
      <c r="FSW83" s="54"/>
      <c r="FSX83" s="54"/>
      <c r="FSY83" s="54"/>
      <c r="FSZ83" s="54"/>
      <c r="FTA83" s="54"/>
      <c r="FTB83" s="54"/>
      <c r="FTC83" s="54"/>
      <c r="FTD83" s="54"/>
      <c r="FTE83" s="54"/>
      <c r="FTF83" s="54"/>
      <c r="FTG83" s="54"/>
      <c r="FTH83" s="54"/>
      <c r="FTI83" s="54"/>
      <c r="FTJ83" s="54"/>
      <c r="FTK83" s="54"/>
      <c r="FTL83" s="54"/>
      <c r="FTM83" s="54"/>
      <c r="FTN83" s="54"/>
      <c r="FTO83" s="54"/>
      <c r="FTP83" s="54"/>
      <c r="FTQ83" s="54"/>
      <c r="FTR83" s="54"/>
      <c r="FTS83" s="54"/>
      <c r="FTT83" s="54"/>
      <c r="FTU83" s="54"/>
      <c r="FTV83" s="54"/>
      <c r="FTW83" s="54"/>
      <c r="FTX83" s="54"/>
      <c r="FTY83" s="54"/>
      <c r="FTZ83" s="54"/>
      <c r="FUA83" s="54"/>
      <c r="FUB83" s="54"/>
      <c r="FUC83" s="54"/>
      <c r="FUD83" s="54"/>
      <c r="FUE83" s="54"/>
      <c r="FUF83" s="54"/>
      <c r="FUG83" s="54"/>
      <c r="FUH83" s="54"/>
      <c r="FUI83" s="54"/>
      <c r="FUJ83" s="54"/>
      <c r="FUK83" s="54"/>
      <c r="FUL83" s="54"/>
      <c r="FUM83" s="54"/>
      <c r="FUN83" s="54"/>
      <c r="FUO83" s="54"/>
      <c r="FUP83" s="54"/>
      <c r="FUQ83" s="54"/>
      <c r="FUR83" s="54"/>
      <c r="FUS83" s="54"/>
      <c r="FUT83" s="54"/>
      <c r="FUU83" s="54"/>
      <c r="FUV83" s="54"/>
      <c r="FUW83" s="54"/>
      <c r="FUX83" s="54"/>
      <c r="FUY83" s="54"/>
      <c r="FUZ83" s="54"/>
      <c r="FVA83" s="54"/>
      <c r="FVB83" s="54"/>
      <c r="FVC83" s="54"/>
      <c r="FVD83" s="54"/>
      <c r="FVE83" s="54"/>
      <c r="FVF83" s="54"/>
      <c r="FVG83" s="54"/>
      <c r="FVH83" s="54"/>
      <c r="FVI83" s="54"/>
      <c r="FVJ83" s="54"/>
      <c r="FVK83" s="54"/>
      <c r="FVL83" s="54"/>
      <c r="FVM83" s="54"/>
      <c r="FVN83" s="54"/>
      <c r="FVO83" s="54"/>
      <c r="FVP83" s="54"/>
      <c r="FVQ83" s="54"/>
      <c r="FVR83" s="54"/>
      <c r="FVS83" s="54"/>
      <c r="FVT83" s="54"/>
      <c r="FVU83" s="54"/>
      <c r="FVV83" s="54"/>
      <c r="FVW83" s="54"/>
      <c r="FVX83" s="54"/>
      <c r="FVY83" s="54"/>
      <c r="FVZ83" s="54"/>
      <c r="FWA83" s="54"/>
      <c r="FWB83" s="54"/>
      <c r="FWC83" s="54"/>
      <c r="FWD83" s="54"/>
      <c r="FWE83" s="54"/>
      <c r="FWF83" s="54"/>
      <c r="FWG83" s="54"/>
      <c r="FWH83" s="54"/>
      <c r="FWI83" s="54"/>
      <c r="FWJ83" s="54"/>
      <c r="FWK83" s="54"/>
      <c r="FWL83" s="54"/>
      <c r="FWM83" s="54"/>
      <c r="FWN83" s="54"/>
      <c r="FWO83" s="54"/>
      <c r="FWP83" s="54"/>
      <c r="FWQ83" s="54"/>
      <c r="FWR83" s="54"/>
      <c r="FWS83" s="54"/>
      <c r="FWT83" s="54"/>
      <c r="FWU83" s="54"/>
      <c r="FWV83" s="54"/>
      <c r="FWW83" s="54"/>
      <c r="FWX83" s="54"/>
      <c r="FWY83" s="54"/>
      <c r="FWZ83" s="54"/>
      <c r="FXA83" s="54"/>
      <c r="FXB83" s="54"/>
      <c r="FXC83" s="54"/>
      <c r="FXD83" s="54"/>
      <c r="FXE83" s="54"/>
      <c r="FXF83" s="54"/>
      <c r="FXG83" s="54"/>
      <c r="FXH83" s="54"/>
      <c r="FXI83" s="54"/>
      <c r="FXJ83" s="54"/>
      <c r="FXK83" s="54"/>
      <c r="FXL83" s="54"/>
      <c r="FXM83" s="54"/>
      <c r="FXN83" s="54"/>
      <c r="FXO83" s="54"/>
      <c r="FXP83" s="54"/>
      <c r="FXQ83" s="54"/>
      <c r="FXR83" s="54"/>
      <c r="FXS83" s="54"/>
      <c r="FXT83" s="54"/>
      <c r="FXU83" s="54"/>
      <c r="FXV83" s="54"/>
      <c r="FXW83" s="54"/>
      <c r="FXX83" s="54"/>
      <c r="FXY83" s="54"/>
      <c r="FXZ83" s="54"/>
      <c r="FYA83" s="54"/>
      <c r="FYB83" s="54"/>
      <c r="FYC83" s="54"/>
      <c r="FYD83" s="54"/>
      <c r="FYE83" s="54"/>
      <c r="FYF83" s="54"/>
      <c r="FYG83" s="54"/>
      <c r="FYH83" s="54"/>
      <c r="FYI83" s="54"/>
      <c r="FYJ83" s="54"/>
      <c r="FYK83" s="54"/>
      <c r="FYL83" s="54"/>
      <c r="FYM83" s="54"/>
      <c r="FYN83" s="54"/>
      <c r="FYO83" s="54"/>
      <c r="FYP83" s="54"/>
      <c r="FYQ83" s="54"/>
      <c r="FYR83" s="54"/>
      <c r="FYS83" s="54"/>
      <c r="FYT83" s="54"/>
      <c r="FYU83" s="54"/>
      <c r="FYV83" s="54"/>
      <c r="FYW83" s="54"/>
      <c r="FYX83" s="54"/>
      <c r="FYY83" s="54"/>
      <c r="FYZ83" s="54"/>
      <c r="FZA83" s="54"/>
      <c r="FZB83" s="54"/>
      <c r="FZC83" s="54"/>
      <c r="FZD83" s="54"/>
      <c r="FZE83" s="54"/>
      <c r="FZF83" s="54"/>
      <c r="FZG83" s="54"/>
      <c r="FZH83" s="54"/>
      <c r="FZI83" s="54"/>
      <c r="FZJ83" s="54"/>
      <c r="FZK83" s="54"/>
      <c r="FZL83" s="54"/>
      <c r="FZM83" s="54"/>
      <c r="FZN83" s="54"/>
      <c r="FZO83" s="54"/>
      <c r="FZP83" s="54"/>
      <c r="FZQ83" s="54"/>
      <c r="FZR83" s="54"/>
      <c r="FZS83" s="54"/>
      <c r="FZT83" s="54"/>
      <c r="FZU83" s="54"/>
      <c r="FZV83" s="54"/>
      <c r="FZW83" s="54"/>
      <c r="FZX83" s="54"/>
      <c r="FZY83" s="54"/>
      <c r="FZZ83" s="54"/>
      <c r="GAA83" s="54"/>
      <c r="GAB83" s="54"/>
      <c r="GAC83" s="54"/>
      <c r="GAD83" s="54"/>
      <c r="GAE83" s="54"/>
      <c r="GAF83" s="54"/>
      <c r="GAG83" s="54"/>
      <c r="GAH83" s="54"/>
      <c r="GAI83" s="54"/>
      <c r="GAJ83" s="54"/>
      <c r="GAK83" s="54"/>
      <c r="GAL83" s="54"/>
      <c r="GAM83" s="54"/>
      <c r="GAN83" s="54"/>
      <c r="GAO83" s="54"/>
      <c r="GAP83" s="54"/>
      <c r="GAQ83" s="54"/>
      <c r="GAR83" s="54"/>
      <c r="GAS83" s="54"/>
      <c r="GAT83" s="54"/>
      <c r="GAU83" s="54"/>
      <c r="GAV83" s="54"/>
      <c r="GAW83" s="54"/>
      <c r="GAX83" s="54"/>
      <c r="GAY83" s="54"/>
      <c r="GAZ83" s="54"/>
      <c r="GBA83" s="54"/>
      <c r="GBB83" s="54"/>
      <c r="GBC83" s="54"/>
      <c r="GBD83" s="54"/>
      <c r="GBE83" s="54"/>
      <c r="GBF83" s="54"/>
      <c r="GBG83" s="54"/>
      <c r="GBH83" s="54"/>
      <c r="GBI83" s="54"/>
      <c r="GBJ83" s="54"/>
      <c r="GBK83" s="54"/>
      <c r="GBL83" s="54"/>
      <c r="GBM83" s="54"/>
      <c r="GBN83" s="54"/>
      <c r="GBO83" s="54"/>
      <c r="GBP83" s="54"/>
      <c r="GBQ83" s="54"/>
      <c r="GBR83" s="54"/>
      <c r="GBS83" s="54"/>
      <c r="GBT83" s="54"/>
      <c r="GBU83" s="54"/>
      <c r="GBV83" s="54"/>
      <c r="GBW83" s="54"/>
      <c r="GBX83" s="54"/>
      <c r="GBY83" s="54"/>
      <c r="GBZ83" s="54"/>
      <c r="GCA83" s="54"/>
      <c r="GCB83" s="54"/>
      <c r="GCC83" s="54"/>
      <c r="GCD83" s="54"/>
      <c r="GCE83" s="54"/>
      <c r="GCF83" s="54"/>
      <c r="GCG83" s="54"/>
      <c r="GCH83" s="54"/>
      <c r="GCI83" s="54"/>
      <c r="GCJ83" s="54"/>
      <c r="GCK83" s="54"/>
      <c r="GCL83" s="54"/>
      <c r="GCM83" s="54"/>
      <c r="GCN83" s="54"/>
      <c r="GCO83" s="54"/>
      <c r="GCP83" s="54"/>
      <c r="GCQ83" s="54"/>
      <c r="GCR83" s="54"/>
      <c r="GCS83" s="54"/>
      <c r="GCT83" s="54"/>
      <c r="GCU83" s="54"/>
      <c r="GCV83" s="54"/>
      <c r="GCW83" s="54"/>
      <c r="GCX83" s="54"/>
      <c r="GCY83" s="54"/>
      <c r="GCZ83" s="54"/>
      <c r="GDA83" s="54"/>
      <c r="GDB83" s="54"/>
      <c r="GDC83" s="54"/>
      <c r="GDD83" s="54"/>
      <c r="GDE83" s="54"/>
      <c r="GDF83" s="54"/>
      <c r="GDG83" s="54"/>
      <c r="GDH83" s="54"/>
      <c r="GDI83" s="54"/>
      <c r="GDJ83" s="54"/>
      <c r="GDK83" s="54"/>
      <c r="GDL83" s="54"/>
      <c r="GDM83" s="54"/>
      <c r="GDN83" s="54"/>
      <c r="GDO83" s="54"/>
      <c r="GDP83" s="54"/>
      <c r="GDQ83" s="54"/>
      <c r="GDR83" s="54"/>
      <c r="GDS83" s="54"/>
      <c r="GDT83" s="54"/>
      <c r="GDU83" s="54"/>
      <c r="GDV83" s="54"/>
      <c r="GDW83" s="54"/>
      <c r="GDX83" s="54"/>
      <c r="GDY83" s="54"/>
      <c r="GDZ83" s="54"/>
      <c r="GEA83" s="54"/>
      <c r="GEB83" s="54"/>
      <c r="GEC83" s="54"/>
      <c r="GED83" s="54"/>
      <c r="GEE83" s="54"/>
      <c r="GEF83" s="54"/>
      <c r="GEG83" s="54"/>
      <c r="GEH83" s="54"/>
      <c r="GEI83" s="54"/>
      <c r="GEJ83" s="54"/>
      <c r="GEK83" s="54"/>
      <c r="GEL83" s="54"/>
      <c r="GEM83" s="54"/>
      <c r="GEN83" s="54"/>
      <c r="GEO83" s="54"/>
      <c r="GEP83" s="54"/>
      <c r="GEQ83" s="54"/>
      <c r="GER83" s="54"/>
      <c r="GES83" s="54"/>
      <c r="GET83" s="54"/>
      <c r="GEU83" s="54"/>
      <c r="GEV83" s="54"/>
      <c r="GEW83" s="54"/>
      <c r="GEX83" s="54"/>
      <c r="GEY83" s="54"/>
      <c r="GEZ83" s="54"/>
      <c r="GFA83" s="54"/>
      <c r="GFB83" s="54"/>
      <c r="GFC83" s="54"/>
      <c r="GFD83" s="54"/>
      <c r="GFE83" s="54"/>
      <c r="GFF83" s="54"/>
      <c r="GFG83" s="54"/>
      <c r="GFH83" s="54"/>
      <c r="GFI83" s="54"/>
      <c r="GFJ83" s="54"/>
      <c r="GFK83" s="54"/>
      <c r="GFL83" s="54"/>
      <c r="GFM83" s="54"/>
      <c r="GFN83" s="54"/>
      <c r="GFO83" s="54"/>
      <c r="GFP83" s="54"/>
      <c r="GFQ83" s="54"/>
      <c r="GFR83" s="54"/>
      <c r="GFS83" s="54"/>
      <c r="GFT83" s="54"/>
      <c r="GFU83" s="54"/>
      <c r="GFV83" s="54"/>
      <c r="GFW83" s="54"/>
      <c r="GFX83" s="54"/>
      <c r="GFY83" s="54"/>
      <c r="GFZ83" s="54"/>
      <c r="GGA83" s="54"/>
      <c r="GGB83" s="54"/>
      <c r="GGC83" s="54"/>
      <c r="GGD83" s="54"/>
      <c r="GGE83" s="54"/>
      <c r="GGF83" s="54"/>
      <c r="GGG83" s="54"/>
      <c r="GGH83" s="54"/>
      <c r="GGI83" s="54"/>
      <c r="GGJ83" s="54"/>
      <c r="GGK83" s="54"/>
      <c r="GGL83" s="54"/>
      <c r="GGM83" s="54"/>
      <c r="GGN83" s="54"/>
      <c r="GGO83" s="54"/>
      <c r="GGP83" s="54"/>
      <c r="GGQ83" s="54"/>
      <c r="GGR83" s="54"/>
      <c r="GGS83" s="54"/>
      <c r="GGT83" s="54"/>
      <c r="GGU83" s="54"/>
      <c r="GGV83" s="54"/>
      <c r="GGW83" s="54"/>
      <c r="GGX83" s="54"/>
      <c r="GGY83" s="54"/>
      <c r="GGZ83" s="54"/>
      <c r="GHA83" s="54"/>
      <c r="GHB83" s="54"/>
      <c r="GHC83" s="54"/>
      <c r="GHD83" s="54"/>
      <c r="GHE83" s="54"/>
      <c r="GHF83" s="54"/>
      <c r="GHG83" s="54"/>
      <c r="GHH83" s="54"/>
      <c r="GHI83" s="54"/>
      <c r="GHJ83" s="54"/>
      <c r="GHK83" s="54"/>
      <c r="GHL83" s="54"/>
      <c r="GHM83" s="54"/>
      <c r="GHN83" s="54"/>
      <c r="GHO83" s="54"/>
      <c r="GHP83" s="54"/>
      <c r="GHQ83" s="54"/>
      <c r="GHR83" s="54"/>
      <c r="GHS83" s="54"/>
      <c r="GHT83" s="54"/>
      <c r="GHU83" s="54"/>
      <c r="GHV83" s="54"/>
      <c r="GHW83" s="54"/>
      <c r="GHX83" s="54"/>
      <c r="GHY83" s="54"/>
      <c r="GHZ83" s="54"/>
      <c r="GIA83" s="54"/>
      <c r="GIB83" s="54"/>
      <c r="GIC83" s="54"/>
      <c r="GID83" s="54"/>
      <c r="GIE83" s="54"/>
      <c r="GIF83" s="54"/>
      <c r="GIG83" s="54"/>
      <c r="GIH83" s="54"/>
      <c r="GII83" s="54"/>
      <c r="GIJ83" s="54"/>
      <c r="GIK83" s="54"/>
      <c r="GIL83" s="54"/>
      <c r="GIM83" s="54"/>
      <c r="GIN83" s="54"/>
      <c r="GIO83" s="54"/>
      <c r="GIP83" s="54"/>
      <c r="GIQ83" s="54"/>
      <c r="GIR83" s="54"/>
      <c r="GIS83" s="54"/>
      <c r="GIT83" s="54"/>
      <c r="GIU83" s="54"/>
      <c r="GIV83" s="54"/>
      <c r="GIW83" s="54"/>
      <c r="GIX83" s="54"/>
      <c r="GIY83" s="54"/>
      <c r="GIZ83" s="54"/>
      <c r="GJA83" s="54"/>
      <c r="GJB83" s="54"/>
      <c r="GJC83" s="54"/>
      <c r="GJD83" s="54"/>
      <c r="GJE83" s="54"/>
      <c r="GJF83" s="54"/>
      <c r="GJG83" s="54"/>
      <c r="GJH83" s="54"/>
      <c r="GJI83" s="54"/>
      <c r="GJJ83" s="54"/>
      <c r="GJK83" s="54"/>
      <c r="GJL83" s="54"/>
      <c r="GJM83" s="54"/>
      <c r="GJN83" s="54"/>
      <c r="GJO83" s="54"/>
      <c r="GJP83" s="54"/>
      <c r="GJQ83" s="54"/>
      <c r="GJR83" s="54"/>
      <c r="GJS83" s="54"/>
      <c r="GJT83" s="54"/>
      <c r="GJU83" s="54"/>
      <c r="GJV83" s="54"/>
      <c r="GJW83" s="54"/>
      <c r="GJX83" s="54"/>
      <c r="GJY83" s="54"/>
      <c r="GJZ83" s="54"/>
      <c r="GKA83" s="54"/>
      <c r="GKB83" s="54"/>
      <c r="GKC83" s="54"/>
      <c r="GKD83" s="54"/>
      <c r="GKE83" s="54"/>
      <c r="GKF83" s="54"/>
      <c r="GKG83" s="54"/>
      <c r="GKH83" s="54"/>
      <c r="GKI83" s="54"/>
      <c r="GKJ83" s="54"/>
      <c r="GKK83" s="54"/>
      <c r="GKL83" s="54"/>
      <c r="GKM83" s="54"/>
      <c r="GKN83" s="54"/>
      <c r="GKO83" s="54"/>
      <c r="GKP83" s="54"/>
      <c r="GKQ83" s="54"/>
      <c r="GKR83" s="54"/>
      <c r="GKS83" s="54"/>
      <c r="GKT83" s="54"/>
      <c r="GKU83" s="54"/>
      <c r="GKV83" s="54"/>
      <c r="GKW83" s="54"/>
      <c r="GKX83" s="54"/>
      <c r="GKY83" s="54"/>
      <c r="GKZ83" s="54"/>
      <c r="GLA83" s="54"/>
      <c r="GLB83" s="54"/>
      <c r="GLC83" s="54"/>
      <c r="GLD83" s="54"/>
      <c r="GLE83" s="54"/>
      <c r="GLF83" s="54"/>
      <c r="GLG83" s="54"/>
      <c r="GLH83" s="54"/>
      <c r="GLI83" s="54"/>
      <c r="GLJ83" s="54"/>
      <c r="GLK83" s="54"/>
      <c r="GLL83" s="54"/>
      <c r="GLM83" s="54"/>
      <c r="GLN83" s="54"/>
      <c r="GLO83" s="54"/>
      <c r="GLP83" s="54"/>
      <c r="GLQ83" s="54"/>
      <c r="GLR83" s="54"/>
      <c r="GLS83" s="54"/>
      <c r="GLT83" s="54"/>
      <c r="GLU83" s="54"/>
      <c r="GLV83" s="54"/>
      <c r="GLW83" s="54"/>
      <c r="GLX83" s="54"/>
      <c r="GLY83" s="54"/>
      <c r="GLZ83" s="54"/>
      <c r="GMA83" s="54"/>
      <c r="GMB83" s="54"/>
      <c r="GMC83" s="54"/>
      <c r="GMD83" s="54"/>
      <c r="GME83" s="54"/>
      <c r="GMF83" s="54"/>
      <c r="GMG83" s="54"/>
      <c r="GMH83" s="54"/>
      <c r="GMI83" s="54"/>
      <c r="GMJ83" s="54"/>
      <c r="GMK83" s="54"/>
      <c r="GML83" s="54"/>
      <c r="GMM83" s="54"/>
      <c r="GMN83" s="54"/>
      <c r="GMO83" s="54"/>
      <c r="GMP83" s="54"/>
      <c r="GMQ83" s="54"/>
      <c r="GMR83" s="54"/>
      <c r="GMS83" s="54"/>
      <c r="GMT83" s="54"/>
      <c r="GMU83" s="54"/>
      <c r="GMV83" s="54"/>
      <c r="GMW83" s="54"/>
      <c r="GMX83" s="54"/>
      <c r="GMY83" s="54"/>
      <c r="GMZ83" s="54"/>
      <c r="GNA83" s="54"/>
      <c r="GNB83" s="54"/>
      <c r="GNC83" s="54"/>
      <c r="GND83" s="54"/>
      <c r="GNE83" s="54"/>
      <c r="GNF83" s="54"/>
      <c r="GNG83" s="54"/>
      <c r="GNH83" s="54"/>
      <c r="GNI83" s="54"/>
      <c r="GNJ83" s="54"/>
      <c r="GNK83" s="54"/>
      <c r="GNL83" s="54"/>
      <c r="GNM83" s="54"/>
      <c r="GNN83" s="54"/>
      <c r="GNO83" s="54"/>
      <c r="GNP83" s="54"/>
      <c r="GNQ83" s="54"/>
      <c r="GNR83" s="54"/>
      <c r="GNS83" s="54"/>
      <c r="GNT83" s="54"/>
      <c r="GNU83" s="54"/>
      <c r="GNV83" s="54"/>
      <c r="GNW83" s="54"/>
      <c r="GNX83" s="54"/>
      <c r="GNY83" s="54"/>
      <c r="GNZ83" s="54"/>
      <c r="GOA83" s="54"/>
      <c r="GOB83" s="54"/>
      <c r="GOC83" s="54"/>
      <c r="GOD83" s="54"/>
      <c r="GOE83" s="54"/>
      <c r="GOF83" s="54"/>
      <c r="GOG83" s="54"/>
      <c r="GOH83" s="54"/>
      <c r="GOI83" s="54"/>
      <c r="GOJ83" s="54"/>
      <c r="GOK83" s="54"/>
      <c r="GOL83" s="54"/>
      <c r="GOM83" s="54"/>
      <c r="GON83" s="54"/>
      <c r="GOO83" s="54"/>
      <c r="GOP83" s="54"/>
      <c r="GOQ83" s="54"/>
      <c r="GOR83" s="54"/>
      <c r="GOS83" s="54"/>
      <c r="GOT83" s="54"/>
      <c r="GOU83" s="54"/>
      <c r="GOV83" s="54"/>
      <c r="GOW83" s="54"/>
      <c r="GOX83" s="54"/>
      <c r="GOY83" s="54"/>
      <c r="GOZ83" s="54"/>
      <c r="GPA83" s="54"/>
      <c r="GPB83" s="54"/>
      <c r="GPC83" s="54"/>
      <c r="GPD83" s="54"/>
      <c r="GPE83" s="54"/>
      <c r="GPF83" s="54"/>
      <c r="GPG83" s="54"/>
      <c r="GPH83" s="54"/>
      <c r="GPI83" s="54"/>
      <c r="GPJ83" s="54"/>
      <c r="GPK83" s="54"/>
      <c r="GPL83" s="54"/>
      <c r="GPM83" s="54"/>
      <c r="GPN83" s="54"/>
      <c r="GPO83" s="54"/>
      <c r="GPP83" s="54"/>
      <c r="GPQ83" s="54"/>
      <c r="GPR83" s="54"/>
      <c r="GPS83" s="54"/>
      <c r="GPT83" s="54"/>
      <c r="GPU83" s="54"/>
      <c r="GPV83" s="54"/>
      <c r="GPW83" s="54"/>
      <c r="GPX83" s="54"/>
      <c r="GPY83" s="54"/>
      <c r="GPZ83" s="54"/>
      <c r="GQA83" s="54"/>
      <c r="GQB83" s="54"/>
      <c r="GQC83" s="54"/>
      <c r="GQD83" s="54"/>
      <c r="GQE83" s="54"/>
      <c r="GQF83" s="54"/>
      <c r="GQG83" s="54"/>
      <c r="GQH83" s="54"/>
      <c r="GQI83" s="54"/>
      <c r="GQJ83" s="54"/>
      <c r="GQK83" s="54"/>
      <c r="GQL83" s="54"/>
      <c r="GQM83" s="54"/>
      <c r="GQN83" s="54"/>
      <c r="GQO83" s="54"/>
      <c r="GQP83" s="54"/>
      <c r="GQQ83" s="54"/>
      <c r="GQR83" s="54"/>
      <c r="GQS83" s="54"/>
      <c r="GQT83" s="54"/>
      <c r="GQU83" s="54"/>
      <c r="GQV83" s="54"/>
      <c r="GQW83" s="54"/>
      <c r="GQX83" s="54"/>
      <c r="GQY83" s="54"/>
      <c r="GQZ83" s="54"/>
      <c r="GRA83" s="54"/>
      <c r="GRB83" s="54"/>
      <c r="GRC83" s="54"/>
      <c r="GRD83" s="54"/>
      <c r="GRE83" s="54"/>
      <c r="GRF83" s="54"/>
      <c r="GRG83" s="54"/>
      <c r="GRH83" s="54"/>
      <c r="GRI83" s="54"/>
      <c r="GRJ83" s="54"/>
      <c r="GRK83" s="54"/>
      <c r="GRL83" s="54"/>
      <c r="GRM83" s="54"/>
      <c r="GRN83" s="54"/>
      <c r="GRO83" s="54"/>
      <c r="GRP83" s="54"/>
      <c r="GRQ83" s="54"/>
      <c r="GRR83" s="54"/>
      <c r="GRS83" s="54"/>
      <c r="GRT83" s="54"/>
      <c r="GRU83" s="54"/>
      <c r="GRV83" s="54"/>
      <c r="GRW83" s="54"/>
      <c r="GRX83" s="54"/>
      <c r="GRY83" s="54"/>
      <c r="GRZ83" s="54"/>
      <c r="GSA83" s="54"/>
      <c r="GSB83" s="54"/>
      <c r="GSC83" s="54"/>
      <c r="GSD83" s="54"/>
      <c r="GSE83" s="54"/>
      <c r="GSF83" s="54"/>
      <c r="GSG83" s="54"/>
      <c r="GSH83" s="54"/>
      <c r="GSI83" s="54"/>
      <c r="GSJ83" s="54"/>
      <c r="GSK83" s="54"/>
      <c r="GSL83" s="54"/>
      <c r="GSM83" s="54"/>
      <c r="GSN83" s="54"/>
      <c r="GSO83" s="54"/>
      <c r="GSP83" s="54"/>
      <c r="GSQ83" s="54"/>
      <c r="GSR83" s="54"/>
      <c r="GSS83" s="54"/>
      <c r="GST83" s="54"/>
      <c r="GSU83" s="54"/>
      <c r="GSV83" s="54"/>
      <c r="GSW83" s="54"/>
      <c r="GSX83" s="54"/>
      <c r="GSY83" s="54"/>
      <c r="GSZ83" s="54"/>
      <c r="GTA83" s="54"/>
      <c r="GTB83" s="54"/>
      <c r="GTC83" s="54"/>
      <c r="GTD83" s="54"/>
      <c r="GTE83" s="54"/>
      <c r="GTF83" s="54"/>
      <c r="GTG83" s="54"/>
      <c r="GTH83" s="54"/>
      <c r="GTI83" s="54"/>
      <c r="GTJ83" s="54"/>
      <c r="GTK83" s="54"/>
      <c r="GTL83" s="54"/>
      <c r="GTM83" s="54"/>
      <c r="GTN83" s="54"/>
      <c r="GTO83" s="54"/>
      <c r="GTP83" s="54"/>
      <c r="GTQ83" s="54"/>
      <c r="GTR83" s="54"/>
      <c r="GTS83" s="54"/>
      <c r="GTT83" s="54"/>
      <c r="GTU83" s="54"/>
      <c r="GTV83" s="54"/>
      <c r="GTW83" s="54"/>
      <c r="GTX83" s="54"/>
      <c r="GTY83" s="54"/>
      <c r="GTZ83" s="54"/>
      <c r="GUA83" s="54"/>
      <c r="GUB83" s="54"/>
      <c r="GUC83" s="54"/>
      <c r="GUD83" s="54"/>
      <c r="GUE83" s="54"/>
      <c r="GUF83" s="54"/>
      <c r="GUG83" s="54"/>
      <c r="GUH83" s="54"/>
      <c r="GUI83" s="54"/>
      <c r="GUJ83" s="54"/>
      <c r="GUK83" s="54"/>
      <c r="GUL83" s="54"/>
      <c r="GUM83" s="54"/>
      <c r="GUN83" s="54"/>
      <c r="GUO83" s="54"/>
      <c r="GUP83" s="54"/>
      <c r="GUQ83" s="54"/>
      <c r="GUR83" s="54"/>
      <c r="GUS83" s="54"/>
      <c r="GUT83" s="54"/>
      <c r="GUU83" s="54"/>
      <c r="GUV83" s="54"/>
      <c r="GUW83" s="54"/>
      <c r="GUX83" s="54"/>
      <c r="GUY83" s="54"/>
      <c r="GUZ83" s="54"/>
      <c r="GVA83" s="54"/>
      <c r="GVB83" s="54"/>
      <c r="GVC83" s="54"/>
      <c r="GVD83" s="54"/>
      <c r="GVE83" s="54"/>
      <c r="GVF83" s="54"/>
      <c r="GVG83" s="54"/>
      <c r="GVH83" s="54"/>
      <c r="GVI83" s="54"/>
      <c r="GVJ83" s="54"/>
      <c r="GVK83" s="54"/>
      <c r="GVL83" s="54"/>
      <c r="GVM83" s="54"/>
      <c r="GVN83" s="54"/>
      <c r="GVO83" s="54"/>
      <c r="GVP83" s="54"/>
      <c r="GVQ83" s="54"/>
      <c r="GVR83" s="54"/>
      <c r="GVS83" s="54"/>
      <c r="GVT83" s="54"/>
      <c r="GVU83" s="54"/>
      <c r="GVV83" s="54"/>
      <c r="GVW83" s="54"/>
      <c r="GVX83" s="54"/>
      <c r="GVY83" s="54"/>
      <c r="GVZ83" s="54"/>
      <c r="GWA83" s="54"/>
      <c r="GWB83" s="54"/>
      <c r="GWC83" s="54"/>
      <c r="GWD83" s="54"/>
      <c r="GWE83" s="54"/>
      <c r="GWF83" s="54"/>
      <c r="GWG83" s="54"/>
      <c r="GWH83" s="54"/>
      <c r="GWI83" s="54"/>
      <c r="GWJ83" s="54"/>
      <c r="GWK83" s="54"/>
      <c r="GWL83" s="54"/>
      <c r="GWM83" s="54"/>
      <c r="GWN83" s="54"/>
      <c r="GWO83" s="54"/>
      <c r="GWP83" s="54"/>
      <c r="GWQ83" s="54"/>
      <c r="GWR83" s="54"/>
      <c r="GWS83" s="54"/>
      <c r="GWT83" s="54"/>
      <c r="GWU83" s="54"/>
      <c r="GWV83" s="54"/>
      <c r="GWW83" s="54"/>
      <c r="GWX83" s="54"/>
      <c r="GWY83" s="54"/>
      <c r="GWZ83" s="54"/>
      <c r="GXA83" s="54"/>
      <c r="GXB83" s="54"/>
      <c r="GXC83" s="54"/>
      <c r="GXD83" s="54"/>
      <c r="GXE83" s="54"/>
      <c r="GXF83" s="54"/>
      <c r="GXG83" s="54"/>
      <c r="GXH83" s="54"/>
      <c r="GXI83" s="54"/>
      <c r="GXJ83" s="54"/>
      <c r="GXK83" s="54"/>
      <c r="GXL83" s="54"/>
      <c r="GXM83" s="54"/>
      <c r="GXN83" s="54"/>
      <c r="GXO83" s="54"/>
      <c r="GXP83" s="54"/>
      <c r="GXQ83" s="54"/>
      <c r="GXR83" s="54"/>
      <c r="GXS83" s="54"/>
      <c r="GXT83" s="54"/>
      <c r="GXU83" s="54"/>
      <c r="GXV83" s="54"/>
      <c r="GXW83" s="54"/>
      <c r="GXX83" s="54"/>
      <c r="GXY83" s="54"/>
      <c r="GXZ83" s="54"/>
      <c r="GYA83" s="54"/>
      <c r="GYB83" s="54"/>
      <c r="GYC83" s="54"/>
      <c r="GYD83" s="54"/>
      <c r="GYE83" s="54"/>
      <c r="GYF83" s="54"/>
      <c r="GYG83" s="54"/>
      <c r="GYH83" s="54"/>
      <c r="GYI83" s="54"/>
      <c r="GYJ83" s="54"/>
      <c r="GYK83" s="54"/>
      <c r="GYL83" s="54"/>
      <c r="GYM83" s="54"/>
      <c r="GYN83" s="54"/>
      <c r="GYO83" s="54"/>
      <c r="GYP83" s="54"/>
      <c r="GYQ83" s="54"/>
      <c r="GYR83" s="54"/>
      <c r="GYS83" s="54"/>
      <c r="GYT83" s="54"/>
      <c r="GYU83" s="54"/>
      <c r="GYV83" s="54"/>
      <c r="GYW83" s="54"/>
      <c r="GYX83" s="54"/>
      <c r="GYY83" s="54"/>
      <c r="GYZ83" s="54"/>
      <c r="GZA83" s="54"/>
      <c r="GZB83" s="54"/>
      <c r="GZC83" s="54"/>
      <c r="GZD83" s="54"/>
      <c r="GZE83" s="54"/>
      <c r="GZF83" s="54"/>
      <c r="GZG83" s="54"/>
      <c r="GZH83" s="54"/>
      <c r="GZI83" s="54"/>
      <c r="GZJ83" s="54"/>
      <c r="GZK83" s="54"/>
      <c r="GZL83" s="54"/>
      <c r="GZM83" s="54"/>
      <c r="GZN83" s="54"/>
      <c r="GZO83" s="54"/>
      <c r="GZP83" s="54"/>
      <c r="GZQ83" s="54"/>
      <c r="GZR83" s="54"/>
      <c r="GZS83" s="54"/>
      <c r="GZT83" s="54"/>
      <c r="GZU83" s="54"/>
      <c r="GZV83" s="54"/>
      <c r="GZW83" s="54"/>
      <c r="GZX83" s="54"/>
      <c r="GZY83" s="54"/>
      <c r="GZZ83" s="54"/>
      <c r="HAA83" s="54"/>
      <c r="HAB83" s="54"/>
      <c r="HAC83" s="54"/>
      <c r="HAD83" s="54"/>
      <c r="HAE83" s="54"/>
      <c r="HAF83" s="54"/>
      <c r="HAG83" s="54"/>
      <c r="HAH83" s="54"/>
      <c r="HAI83" s="54"/>
      <c r="HAJ83" s="54"/>
      <c r="HAK83" s="54"/>
      <c r="HAL83" s="54"/>
      <c r="HAM83" s="54"/>
      <c r="HAN83" s="54"/>
      <c r="HAO83" s="54"/>
      <c r="HAP83" s="54"/>
      <c r="HAQ83" s="54"/>
      <c r="HAR83" s="54"/>
      <c r="HAS83" s="54"/>
      <c r="HAT83" s="54"/>
      <c r="HAU83" s="54"/>
      <c r="HAV83" s="54"/>
      <c r="HAW83" s="54"/>
      <c r="HAX83" s="54"/>
      <c r="HAY83" s="54"/>
      <c r="HAZ83" s="54"/>
      <c r="HBA83" s="54"/>
      <c r="HBB83" s="54"/>
      <c r="HBC83" s="54"/>
      <c r="HBD83" s="54"/>
      <c r="HBE83" s="54"/>
      <c r="HBF83" s="54"/>
      <c r="HBG83" s="54"/>
      <c r="HBH83" s="54"/>
      <c r="HBI83" s="54"/>
      <c r="HBJ83" s="54"/>
      <c r="HBK83" s="54"/>
      <c r="HBL83" s="54"/>
      <c r="HBM83" s="54"/>
      <c r="HBN83" s="54"/>
      <c r="HBO83" s="54"/>
      <c r="HBP83" s="54"/>
      <c r="HBQ83" s="54"/>
      <c r="HBR83" s="54"/>
      <c r="HBS83" s="54"/>
      <c r="HBT83" s="54"/>
      <c r="HBU83" s="54"/>
      <c r="HBV83" s="54"/>
      <c r="HBW83" s="54"/>
      <c r="HBX83" s="54"/>
      <c r="HBY83" s="54"/>
      <c r="HBZ83" s="54"/>
      <c r="HCA83" s="54"/>
      <c r="HCB83" s="54"/>
      <c r="HCC83" s="54"/>
      <c r="HCD83" s="54"/>
      <c r="HCE83" s="54"/>
      <c r="HCF83" s="54"/>
      <c r="HCG83" s="54"/>
      <c r="HCH83" s="54"/>
      <c r="HCI83" s="54"/>
      <c r="HCJ83" s="54"/>
      <c r="HCK83" s="54"/>
      <c r="HCL83" s="54"/>
      <c r="HCM83" s="54"/>
      <c r="HCN83" s="54"/>
      <c r="HCO83" s="54"/>
      <c r="HCP83" s="54"/>
      <c r="HCQ83" s="54"/>
      <c r="HCR83" s="54"/>
      <c r="HCS83" s="54"/>
      <c r="HCT83" s="54"/>
      <c r="HCU83" s="54"/>
      <c r="HCV83" s="54"/>
      <c r="HCW83" s="54"/>
      <c r="HCX83" s="54"/>
      <c r="HCY83" s="54"/>
      <c r="HCZ83" s="54"/>
      <c r="HDA83" s="54"/>
      <c r="HDB83" s="54"/>
      <c r="HDC83" s="54"/>
      <c r="HDD83" s="54"/>
      <c r="HDE83" s="54"/>
      <c r="HDF83" s="54"/>
      <c r="HDG83" s="54"/>
      <c r="HDH83" s="54"/>
      <c r="HDI83" s="54"/>
      <c r="HDJ83" s="54"/>
      <c r="HDK83" s="54"/>
      <c r="HDL83" s="54"/>
      <c r="HDM83" s="54"/>
      <c r="HDN83" s="54"/>
      <c r="HDO83" s="54"/>
      <c r="HDP83" s="54"/>
      <c r="HDQ83" s="54"/>
      <c r="HDR83" s="54"/>
      <c r="HDS83" s="54"/>
      <c r="HDT83" s="54"/>
      <c r="HDU83" s="54"/>
      <c r="HDV83" s="54"/>
      <c r="HDW83" s="54"/>
      <c r="HDX83" s="54"/>
      <c r="HDY83" s="54"/>
      <c r="HDZ83" s="54"/>
      <c r="HEA83" s="54"/>
      <c r="HEB83" s="54"/>
      <c r="HEC83" s="54"/>
      <c r="HED83" s="54"/>
      <c r="HEE83" s="54"/>
      <c r="HEF83" s="54"/>
      <c r="HEG83" s="54"/>
      <c r="HEH83" s="54"/>
      <c r="HEI83" s="54"/>
      <c r="HEJ83" s="54"/>
      <c r="HEK83" s="54"/>
      <c r="HEL83" s="54"/>
      <c r="HEM83" s="54"/>
      <c r="HEN83" s="54"/>
      <c r="HEO83" s="54"/>
      <c r="HEP83" s="54"/>
      <c r="HEQ83" s="54"/>
      <c r="HER83" s="54"/>
      <c r="HES83" s="54"/>
      <c r="HET83" s="54"/>
      <c r="HEU83" s="54"/>
      <c r="HEV83" s="54"/>
      <c r="HEW83" s="54"/>
      <c r="HEX83" s="54"/>
      <c r="HEY83" s="54"/>
      <c r="HEZ83" s="54"/>
      <c r="HFA83" s="54"/>
      <c r="HFB83" s="54"/>
      <c r="HFC83" s="54"/>
      <c r="HFD83" s="54"/>
      <c r="HFE83" s="54"/>
      <c r="HFF83" s="54"/>
      <c r="HFG83" s="54"/>
      <c r="HFH83" s="54"/>
      <c r="HFI83" s="54"/>
      <c r="HFJ83" s="54"/>
      <c r="HFK83" s="54"/>
      <c r="HFL83" s="54"/>
      <c r="HFM83" s="54"/>
      <c r="HFN83" s="54"/>
      <c r="HFO83" s="54"/>
      <c r="HFP83" s="54"/>
      <c r="HFQ83" s="54"/>
      <c r="HFR83" s="54"/>
      <c r="HFS83" s="54"/>
      <c r="HFT83" s="54"/>
      <c r="HFU83" s="54"/>
      <c r="HFV83" s="54"/>
      <c r="HFW83" s="54"/>
      <c r="HFX83" s="54"/>
      <c r="HFY83" s="54"/>
      <c r="HFZ83" s="54"/>
      <c r="HGA83" s="54"/>
      <c r="HGB83" s="54"/>
      <c r="HGC83" s="54"/>
      <c r="HGD83" s="54"/>
      <c r="HGE83" s="54"/>
      <c r="HGF83" s="54"/>
      <c r="HGG83" s="54"/>
      <c r="HGH83" s="54"/>
      <c r="HGI83" s="54"/>
      <c r="HGJ83" s="54"/>
      <c r="HGK83" s="54"/>
      <c r="HGL83" s="54"/>
      <c r="HGM83" s="54"/>
      <c r="HGN83" s="54"/>
      <c r="HGO83" s="54"/>
      <c r="HGP83" s="54"/>
      <c r="HGQ83" s="54"/>
      <c r="HGR83" s="54"/>
      <c r="HGS83" s="54"/>
      <c r="HGT83" s="54"/>
      <c r="HGU83" s="54"/>
      <c r="HGV83" s="54"/>
      <c r="HGW83" s="54"/>
      <c r="HGX83" s="54"/>
      <c r="HGY83" s="54"/>
      <c r="HGZ83" s="54"/>
      <c r="HHA83" s="54"/>
      <c r="HHB83" s="54"/>
      <c r="HHC83" s="54"/>
      <c r="HHD83" s="54"/>
      <c r="HHE83" s="54"/>
      <c r="HHF83" s="54"/>
      <c r="HHG83" s="54"/>
      <c r="HHH83" s="54"/>
      <c r="HHI83" s="54"/>
      <c r="HHJ83" s="54"/>
      <c r="HHK83" s="54"/>
      <c r="HHL83" s="54"/>
      <c r="HHM83" s="54"/>
      <c r="HHN83" s="54"/>
      <c r="HHO83" s="54"/>
      <c r="HHP83" s="54"/>
      <c r="HHQ83" s="54"/>
      <c r="HHR83" s="54"/>
      <c r="HHS83" s="54"/>
      <c r="HHT83" s="54"/>
      <c r="HHU83" s="54"/>
      <c r="HHV83" s="54"/>
      <c r="HHW83" s="54"/>
      <c r="HHX83" s="54"/>
      <c r="HHY83" s="54"/>
      <c r="HHZ83" s="54"/>
      <c r="HIA83" s="54"/>
      <c r="HIB83" s="54"/>
      <c r="HIC83" s="54"/>
      <c r="HID83" s="54"/>
      <c r="HIE83" s="54"/>
      <c r="HIF83" s="54"/>
      <c r="HIG83" s="54"/>
      <c r="HIH83" s="54"/>
      <c r="HII83" s="54"/>
      <c r="HIJ83" s="54"/>
      <c r="HIK83" s="54"/>
      <c r="HIL83" s="54"/>
      <c r="HIM83" s="54"/>
      <c r="HIN83" s="54"/>
      <c r="HIO83" s="54"/>
      <c r="HIP83" s="54"/>
      <c r="HIQ83" s="54"/>
      <c r="HIR83" s="54"/>
      <c r="HIS83" s="54"/>
      <c r="HIT83" s="54"/>
      <c r="HIU83" s="54"/>
      <c r="HIV83" s="54"/>
      <c r="HIW83" s="54"/>
      <c r="HIX83" s="54"/>
      <c r="HIY83" s="54"/>
      <c r="HIZ83" s="54"/>
      <c r="HJA83" s="54"/>
      <c r="HJB83" s="54"/>
      <c r="HJC83" s="54"/>
      <c r="HJD83" s="54"/>
      <c r="HJE83" s="54"/>
      <c r="HJF83" s="54"/>
      <c r="HJG83" s="54"/>
      <c r="HJH83" s="54"/>
      <c r="HJI83" s="54"/>
      <c r="HJJ83" s="54"/>
      <c r="HJK83" s="54"/>
      <c r="HJL83" s="54"/>
      <c r="HJM83" s="54"/>
      <c r="HJN83" s="54"/>
      <c r="HJO83" s="54"/>
      <c r="HJP83" s="54"/>
      <c r="HJQ83" s="54"/>
      <c r="HJR83" s="54"/>
      <c r="HJS83" s="54"/>
      <c r="HJT83" s="54"/>
      <c r="HJU83" s="54"/>
      <c r="HJV83" s="54"/>
      <c r="HJW83" s="54"/>
      <c r="HJX83" s="54"/>
      <c r="HJY83" s="54"/>
      <c r="HJZ83" s="54"/>
      <c r="HKA83" s="54"/>
      <c r="HKB83" s="54"/>
      <c r="HKC83" s="54"/>
      <c r="HKD83" s="54"/>
      <c r="HKE83" s="54"/>
      <c r="HKF83" s="54"/>
      <c r="HKG83" s="54"/>
      <c r="HKH83" s="54"/>
      <c r="HKI83" s="54"/>
      <c r="HKJ83" s="54"/>
      <c r="HKK83" s="54"/>
      <c r="HKL83" s="54"/>
      <c r="HKM83" s="54"/>
      <c r="HKN83" s="54"/>
      <c r="HKO83" s="54"/>
      <c r="HKP83" s="54"/>
      <c r="HKQ83" s="54"/>
      <c r="HKR83" s="54"/>
      <c r="HKS83" s="54"/>
      <c r="HKT83" s="54"/>
      <c r="HKU83" s="54"/>
      <c r="HKV83" s="54"/>
      <c r="HKW83" s="54"/>
      <c r="HKX83" s="54"/>
      <c r="HKY83" s="54"/>
      <c r="HKZ83" s="54"/>
      <c r="HLA83" s="54"/>
      <c r="HLB83" s="54"/>
      <c r="HLC83" s="54"/>
      <c r="HLD83" s="54"/>
      <c r="HLE83" s="54"/>
      <c r="HLF83" s="54"/>
      <c r="HLG83" s="54"/>
      <c r="HLH83" s="54"/>
      <c r="HLI83" s="54"/>
      <c r="HLJ83" s="54"/>
      <c r="HLK83" s="54"/>
      <c r="HLL83" s="54"/>
      <c r="HLM83" s="54"/>
      <c r="HLN83" s="54"/>
      <c r="HLO83" s="54"/>
      <c r="HLP83" s="54"/>
      <c r="HLQ83" s="54"/>
      <c r="HLR83" s="54"/>
      <c r="HLS83" s="54"/>
      <c r="HLT83" s="54"/>
      <c r="HLU83" s="54"/>
      <c r="HLV83" s="54"/>
      <c r="HLW83" s="54"/>
      <c r="HLX83" s="54"/>
      <c r="HLY83" s="54"/>
      <c r="HLZ83" s="54"/>
      <c r="HMA83" s="54"/>
      <c r="HMB83" s="54"/>
      <c r="HMC83" s="54"/>
      <c r="HMD83" s="54"/>
      <c r="HME83" s="54"/>
      <c r="HMF83" s="54"/>
      <c r="HMG83" s="54"/>
      <c r="HMH83" s="54"/>
      <c r="HMI83" s="54"/>
      <c r="HMJ83" s="54"/>
      <c r="HMK83" s="54"/>
      <c r="HML83" s="54"/>
      <c r="HMM83" s="54"/>
      <c r="HMN83" s="54"/>
      <c r="HMO83" s="54"/>
      <c r="HMP83" s="54"/>
      <c r="HMQ83" s="54"/>
      <c r="HMR83" s="54"/>
      <c r="HMS83" s="54"/>
      <c r="HMT83" s="54"/>
      <c r="HMU83" s="54"/>
      <c r="HMV83" s="54"/>
      <c r="HMW83" s="54"/>
      <c r="HMX83" s="54"/>
      <c r="HMY83" s="54"/>
      <c r="HMZ83" s="54"/>
      <c r="HNA83" s="54"/>
      <c r="HNB83" s="54"/>
      <c r="HNC83" s="54"/>
      <c r="HND83" s="54"/>
      <c r="HNE83" s="54"/>
      <c r="HNF83" s="54"/>
      <c r="HNG83" s="54"/>
      <c r="HNH83" s="54"/>
      <c r="HNI83" s="54"/>
      <c r="HNJ83" s="54"/>
      <c r="HNK83" s="54"/>
      <c r="HNL83" s="54"/>
      <c r="HNM83" s="54"/>
      <c r="HNN83" s="54"/>
      <c r="HNO83" s="54"/>
      <c r="HNP83" s="54"/>
      <c r="HNQ83" s="54"/>
      <c r="HNR83" s="54"/>
      <c r="HNS83" s="54"/>
      <c r="HNT83" s="54"/>
      <c r="HNU83" s="54"/>
      <c r="HNV83" s="54"/>
      <c r="HNW83" s="54"/>
      <c r="HNX83" s="54"/>
      <c r="HNY83" s="54"/>
      <c r="HNZ83" s="54"/>
      <c r="HOA83" s="54"/>
      <c r="HOB83" s="54"/>
      <c r="HOC83" s="54"/>
      <c r="HOD83" s="54"/>
      <c r="HOE83" s="54"/>
      <c r="HOF83" s="54"/>
      <c r="HOG83" s="54"/>
      <c r="HOH83" s="54"/>
      <c r="HOI83" s="54"/>
      <c r="HOJ83" s="54"/>
      <c r="HOK83" s="54"/>
      <c r="HOL83" s="54"/>
      <c r="HOM83" s="54"/>
      <c r="HON83" s="54"/>
      <c r="HOO83" s="54"/>
      <c r="HOP83" s="54"/>
      <c r="HOQ83" s="54"/>
      <c r="HOR83" s="54"/>
      <c r="HOS83" s="54"/>
      <c r="HOT83" s="54"/>
      <c r="HOU83" s="54"/>
      <c r="HOV83" s="54"/>
      <c r="HOW83" s="54"/>
      <c r="HOX83" s="54"/>
      <c r="HOY83" s="54"/>
      <c r="HOZ83" s="54"/>
      <c r="HPA83" s="54"/>
      <c r="HPB83" s="54"/>
      <c r="HPC83" s="54"/>
      <c r="HPD83" s="54"/>
      <c r="HPE83" s="54"/>
      <c r="HPF83" s="54"/>
      <c r="HPG83" s="54"/>
      <c r="HPH83" s="54"/>
      <c r="HPI83" s="54"/>
      <c r="HPJ83" s="54"/>
      <c r="HPK83" s="54"/>
      <c r="HPL83" s="54"/>
      <c r="HPM83" s="54"/>
      <c r="HPN83" s="54"/>
      <c r="HPO83" s="54"/>
      <c r="HPP83" s="54"/>
      <c r="HPQ83" s="54"/>
      <c r="HPR83" s="54"/>
      <c r="HPS83" s="54"/>
      <c r="HPT83" s="54"/>
      <c r="HPU83" s="54"/>
      <c r="HPV83" s="54"/>
      <c r="HPW83" s="54"/>
      <c r="HPX83" s="54"/>
      <c r="HPY83" s="54"/>
      <c r="HPZ83" s="54"/>
      <c r="HQA83" s="54"/>
      <c r="HQB83" s="54"/>
      <c r="HQC83" s="54"/>
      <c r="HQD83" s="54"/>
      <c r="HQE83" s="54"/>
      <c r="HQF83" s="54"/>
      <c r="HQG83" s="54"/>
      <c r="HQH83" s="54"/>
      <c r="HQI83" s="54"/>
      <c r="HQJ83" s="54"/>
      <c r="HQK83" s="54"/>
      <c r="HQL83" s="54"/>
      <c r="HQM83" s="54"/>
      <c r="HQN83" s="54"/>
      <c r="HQO83" s="54"/>
      <c r="HQP83" s="54"/>
      <c r="HQQ83" s="54"/>
      <c r="HQR83" s="54"/>
      <c r="HQS83" s="54"/>
      <c r="HQT83" s="54"/>
      <c r="HQU83" s="54"/>
      <c r="HQV83" s="54"/>
      <c r="HQW83" s="54"/>
      <c r="HQX83" s="54"/>
      <c r="HQY83" s="54"/>
      <c r="HQZ83" s="54"/>
      <c r="HRA83" s="54"/>
      <c r="HRB83" s="54"/>
      <c r="HRC83" s="54"/>
      <c r="HRD83" s="54"/>
      <c r="HRE83" s="54"/>
      <c r="HRF83" s="54"/>
      <c r="HRG83" s="54"/>
      <c r="HRH83" s="54"/>
      <c r="HRI83" s="54"/>
      <c r="HRJ83" s="54"/>
      <c r="HRK83" s="54"/>
      <c r="HRL83" s="54"/>
      <c r="HRM83" s="54"/>
      <c r="HRN83" s="54"/>
      <c r="HRO83" s="54"/>
      <c r="HRP83" s="54"/>
      <c r="HRQ83" s="54"/>
      <c r="HRR83" s="54"/>
      <c r="HRS83" s="54"/>
      <c r="HRT83" s="54"/>
      <c r="HRU83" s="54"/>
      <c r="HRV83" s="54"/>
      <c r="HRW83" s="54"/>
      <c r="HRX83" s="54"/>
      <c r="HRY83" s="54"/>
      <c r="HRZ83" s="54"/>
      <c r="HSA83" s="54"/>
      <c r="HSB83" s="54"/>
      <c r="HSC83" s="54"/>
      <c r="HSD83" s="54"/>
      <c r="HSE83" s="54"/>
      <c r="HSF83" s="54"/>
      <c r="HSG83" s="54"/>
      <c r="HSH83" s="54"/>
      <c r="HSI83" s="54"/>
      <c r="HSJ83" s="54"/>
      <c r="HSK83" s="54"/>
      <c r="HSL83" s="54"/>
      <c r="HSM83" s="54"/>
      <c r="HSN83" s="54"/>
      <c r="HSO83" s="54"/>
      <c r="HSP83" s="54"/>
      <c r="HSQ83" s="54"/>
      <c r="HSR83" s="54"/>
      <c r="HSS83" s="54"/>
      <c r="HST83" s="54"/>
      <c r="HSU83" s="54"/>
      <c r="HSV83" s="54"/>
      <c r="HSW83" s="54"/>
      <c r="HSX83" s="54"/>
      <c r="HSY83" s="54"/>
      <c r="HSZ83" s="54"/>
      <c r="HTA83" s="54"/>
      <c r="HTB83" s="54"/>
      <c r="HTC83" s="54"/>
      <c r="HTD83" s="54"/>
      <c r="HTE83" s="54"/>
      <c r="HTF83" s="54"/>
      <c r="HTG83" s="54"/>
      <c r="HTH83" s="54"/>
      <c r="HTI83" s="54"/>
      <c r="HTJ83" s="54"/>
      <c r="HTK83" s="54"/>
      <c r="HTL83" s="54"/>
      <c r="HTM83" s="54"/>
      <c r="HTN83" s="54"/>
      <c r="HTO83" s="54"/>
      <c r="HTP83" s="54"/>
      <c r="HTQ83" s="54"/>
      <c r="HTR83" s="54"/>
      <c r="HTS83" s="54"/>
      <c r="HTT83" s="54"/>
      <c r="HTU83" s="54"/>
      <c r="HTV83" s="54"/>
      <c r="HTW83" s="54"/>
      <c r="HTX83" s="54"/>
      <c r="HTY83" s="54"/>
      <c r="HTZ83" s="54"/>
      <c r="HUA83" s="54"/>
      <c r="HUB83" s="54"/>
      <c r="HUC83" s="54"/>
      <c r="HUD83" s="54"/>
      <c r="HUE83" s="54"/>
      <c r="HUF83" s="54"/>
      <c r="HUG83" s="54"/>
      <c r="HUH83" s="54"/>
      <c r="HUI83" s="54"/>
      <c r="HUJ83" s="54"/>
      <c r="HUK83" s="54"/>
      <c r="HUL83" s="54"/>
      <c r="HUM83" s="54"/>
      <c r="HUN83" s="54"/>
      <c r="HUO83" s="54"/>
      <c r="HUP83" s="54"/>
      <c r="HUQ83" s="54"/>
      <c r="HUR83" s="54"/>
      <c r="HUS83" s="54"/>
      <c r="HUT83" s="54"/>
      <c r="HUU83" s="54"/>
      <c r="HUV83" s="54"/>
      <c r="HUW83" s="54"/>
      <c r="HUX83" s="54"/>
      <c r="HUY83" s="54"/>
      <c r="HUZ83" s="54"/>
      <c r="HVA83" s="54"/>
      <c r="HVB83" s="54"/>
      <c r="HVC83" s="54"/>
      <c r="HVD83" s="54"/>
      <c r="HVE83" s="54"/>
      <c r="HVF83" s="54"/>
      <c r="HVG83" s="54"/>
      <c r="HVH83" s="54"/>
      <c r="HVI83" s="54"/>
      <c r="HVJ83" s="54"/>
      <c r="HVK83" s="54"/>
      <c r="HVL83" s="54"/>
      <c r="HVM83" s="54"/>
      <c r="HVN83" s="54"/>
      <c r="HVO83" s="54"/>
      <c r="HVP83" s="54"/>
      <c r="HVQ83" s="54"/>
      <c r="HVR83" s="54"/>
      <c r="HVS83" s="54"/>
      <c r="HVT83" s="54"/>
      <c r="HVU83" s="54"/>
      <c r="HVV83" s="54"/>
      <c r="HVW83" s="54"/>
      <c r="HVX83" s="54"/>
      <c r="HVY83" s="54"/>
      <c r="HVZ83" s="54"/>
      <c r="HWA83" s="54"/>
      <c r="HWB83" s="54"/>
      <c r="HWC83" s="54"/>
      <c r="HWD83" s="54"/>
      <c r="HWE83" s="54"/>
      <c r="HWF83" s="54"/>
      <c r="HWG83" s="54"/>
      <c r="HWH83" s="54"/>
      <c r="HWI83" s="54"/>
      <c r="HWJ83" s="54"/>
      <c r="HWK83" s="54"/>
      <c r="HWL83" s="54"/>
      <c r="HWM83" s="54"/>
      <c r="HWN83" s="54"/>
      <c r="HWO83" s="54"/>
      <c r="HWP83" s="54"/>
      <c r="HWQ83" s="54"/>
      <c r="HWR83" s="54"/>
      <c r="HWS83" s="54"/>
      <c r="HWT83" s="54"/>
      <c r="HWU83" s="54"/>
      <c r="HWV83" s="54"/>
      <c r="HWW83" s="54"/>
      <c r="HWX83" s="54"/>
      <c r="HWY83" s="54"/>
      <c r="HWZ83" s="54"/>
      <c r="HXA83" s="54"/>
      <c r="HXB83" s="54"/>
      <c r="HXC83" s="54"/>
      <c r="HXD83" s="54"/>
      <c r="HXE83" s="54"/>
      <c r="HXF83" s="54"/>
      <c r="HXG83" s="54"/>
      <c r="HXH83" s="54"/>
      <c r="HXI83" s="54"/>
      <c r="HXJ83" s="54"/>
      <c r="HXK83" s="54"/>
      <c r="HXL83" s="54"/>
      <c r="HXM83" s="54"/>
      <c r="HXN83" s="54"/>
      <c r="HXO83" s="54"/>
      <c r="HXP83" s="54"/>
      <c r="HXQ83" s="54"/>
      <c r="HXR83" s="54"/>
      <c r="HXS83" s="54"/>
      <c r="HXT83" s="54"/>
      <c r="HXU83" s="54"/>
      <c r="HXV83" s="54"/>
      <c r="HXW83" s="54"/>
      <c r="HXX83" s="54"/>
      <c r="HXY83" s="54"/>
      <c r="HXZ83" s="54"/>
      <c r="HYA83" s="54"/>
      <c r="HYB83" s="54"/>
      <c r="HYC83" s="54"/>
      <c r="HYD83" s="54"/>
      <c r="HYE83" s="54"/>
      <c r="HYF83" s="54"/>
      <c r="HYG83" s="54"/>
      <c r="HYH83" s="54"/>
      <c r="HYI83" s="54"/>
      <c r="HYJ83" s="54"/>
      <c r="HYK83" s="54"/>
      <c r="HYL83" s="54"/>
      <c r="HYM83" s="54"/>
      <c r="HYN83" s="54"/>
      <c r="HYO83" s="54"/>
      <c r="HYP83" s="54"/>
      <c r="HYQ83" s="54"/>
      <c r="HYR83" s="54"/>
      <c r="HYS83" s="54"/>
      <c r="HYT83" s="54"/>
      <c r="HYU83" s="54"/>
      <c r="HYV83" s="54"/>
      <c r="HYW83" s="54"/>
      <c r="HYX83" s="54"/>
      <c r="HYY83" s="54"/>
      <c r="HYZ83" s="54"/>
      <c r="HZA83" s="54"/>
      <c r="HZB83" s="54"/>
      <c r="HZC83" s="54"/>
      <c r="HZD83" s="54"/>
      <c r="HZE83" s="54"/>
      <c r="HZF83" s="54"/>
      <c r="HZG83" s="54"/>
      <c r="HZH83" s="54"/>
      <c r="HZI83" s="54"/>
      <c r="HZJ83" s="54"/>
      <c r="HZK83" s="54"/>
      <c r="HZL83" s="54"/>
      <c r="HZM83" s="54"/>
      <c r="HZN83" s="54"/>
      <c r="HZO83" s="54"/>
      <c r="HZP83" s="54"/>
      <c r="HZQ83" s="54"/>
      <c r="HZR83" s="54"/>
      <c r="HZS83" s="54"/>
      <c r="HZT83" s="54"/>
      <c r="HZU83" s="54"/>
      <c r="HZV83" s="54"/>
      <c r="HZW83" s="54"/>
      <c r="HZX83" s="54"/>
      <c r="HZY83" s="54"/>
      <c r="HZZ83" s="54"/>
      <c r="IAA83" s="54"/>
      <c r="IAB83" s="54"/>
      <c r="IAC83" s="54"/>
      <c r="IAD83" s="54"/>
      <c r="IAE83" s="54"/>
      <c r="IAF83" s="54"/>
      <c r="IAG83" s="54"/>
      <c r="IAH83" s="54"/>
      <c r="IAI83" s="54"/>
      <c r="IAJ83" s="54"/>
      <c r="IAK83" s="54"/>
      <c r="IAL83" s="54"/>
      <c r="IAM83" s="54"/>
      <c r="IAN83" s="54"/>
      <c r="IAO83" s="54"/>
      <c r="IAP83" s="54"/>
      <c r="IAQ83" s="54"/>
      <c r="IAR83" s="54"/>
      <c r="IAS83" s="54"/>
      <c r="IAT83" s="54"/>
      <c r="IAU83" s="54"/>
      <c r="IAV83" s="54"/>
      <c r="IAW83" s="54"/>
      <c r="IAX83" s="54"/>
      <c r="IAY83" s="54"/>
      <c r="IAZ83" s="54"/>
      <c r="IBA83" s="54"/>
      <c r="IBB83" s="54"/>
      <c r="IBC83" s="54"/>
      <c r="IBD83" s="54"/>
      <c r="IBE83" s="54"/>
      <c r="IBF83" s="54"/>
      <c r="IBG83" s="54"/>
      <c r="IBH83" s="54"/>
      <c r="IBI83" s="54"/>
      <c r="IBJ83" s="54"/>
      <c r="IBK83" s="54"/>
      <c r="IBL83" s="54"/>
      <c r="IBM83" s="54"/>
      <c r="IBN83" s="54"/>
      <c r="IBO83" s="54"/>
      <c r="IBP83" s="54"/>
      <c r="IBQ83" s="54"/>
      <c r="IBR83" s="54"/>
      <c r="IBS83" s="54"/>
      <c r="IBT83" s="54"/>
      <c r="IBU83" s="54"/>
      <c r="IBV83" s="54"/>
      <c r="IBW83" s="54"/>
      <c r="IBX83" s="54"/>
      <c r="IBY83" s="54"/>
      <c r="IBZ83" s="54"/>
      <c r="ICA83" s="54"/>
      <c r="ICB83" s="54"/>
      <c r="ICC83" s="54"/>
      <c r="ICD83" s="54"/>
      <c r="ICE83" s="54"/>
      <c r="ICF83" s="54"/>
      <c r="ICG83" s="54"/>
      <c r="ICH83" s="54"/>
      <c r="ICI83" s="54"/>
      <c r="ICJ83" s="54"/>
      <c r="ICK83" s="54"/>
      <c r="ICL83" s="54"/>
      <c r="ICM83" s="54"/>
      <c r="ICN83" s="54"/>
      <c r="ICO83" s="54"/>
      <c r="ICP83" s="54"/>
      <c r="ICQ83" s="54"/>
      <c r="ICR83" s="54"/>
      <c r="ICS83" s="54"/>
      <c r="ICT83" s="54"/>
      <c r="ICU83" s="54"/>
      <c r="ICV83" s="54"/>
      <c r="ICW83" s="54"/>
      <c r="ICX83" s="54"/>
      <c r="ICY83" s="54"/>
      <c r="ICZ83" s="54"/>
      <c r="IDA83" s="54"/>
      <c r="IDB83" s="54"/>
      <c r="IDC83" s="54"/>
      <c r="IDD83" s="54"/>
      <c r="IDE83" s="54"/>
      <c r="IDF83" s="54"/>
      <c r="IDG83" s="54"/>
      <c r="IDH83" s="54"/>
      <c r="IDI83" s="54"/>
      <c r="IDJ83" s="54"/>
      <c r="IDK83" s="54"/>
      <c r="IDL83" s="54"/>
      <c r="IDM83" s="54"/>
      <c r="IDN83" s="54"/>
      <c r="IDO83" s="54"/>
      <c r="IDP83" s="54"/>
      <c r="IDQ83" s="54"/>
      <c r="IDR83" s="54"/>
      <c r="IDS83" s="54"/>
      <c r="IDT83" s="54"/>
      <c r="IDU83" s="54"/>
      <c r="IDV83" s="54"/>
      <c r="IDW83" s="54"/>
      <c r="IDX83" s="54"/>
      <c r="IDY83" s="54"/>
      <c r="IDZ83" s="54"/>
      <c r="IEA83" s="54"/>
      <c r="IEB83" s="54"/>
      <c r="IEC83" s="54"/>
      <c r="IED83" s="54"/>
      <c r="IEE83" s="54"/>
      <c r="IEF83" s="54"/>
      <c r="IEG83" s="54"/>
      <c r="IEH83" s="54"/>
      <c r="IEI83" s="54"/>
      <c r="IEJ83" s="54"/>
      <c r="IEK83" s="54"/>
      <c r="IEL83" s="54"/>
      <c r="IEM83" s="54"/>
      <c r="IEN83" s="54"/>
      <c r="IEO83" s="54"/>
      <c r="IEP83" s="54"/>
      <c r="IEQ83" s="54"/>
      <c r="IER83" s="54"/>
      <c r="IES83" s="54"/>
      <c r="IET83" s="54"/>
      <c r="IEU83" s="54"/>
      <c r="IEV83" s="54"/>
      <c r="IEW83" s="54"/>
      <c r="IEX83" s="54"/>
      <c r="IEY83" s="54"/>
      <c r="IEZ83" s="54"/>
      <c r="IFA83" s="54"/>
      <c r="IFB83" s="54"/>
      <c r="IFC83" s="54"/>
      <c r="IFD83" s="54"/>
      <c r="IFE83" s="54"/>
      <c r="IFF83" s="54"/>
      <c r="IFG83" s="54"/>
      <c r="IFH83" s="54"/>
      <c r="IFI83" s="54"/>
      <c r="IFJ83" s="54"/>
      <c r="IFK83" s="54"/>
      <c r="IFL83" s="54"/>
      <c r="IFM83" s="54"/>
      <c r="IFN83" s="54"/>
      <c r="IFO83" s="54"/>
      <c r="IFP83" s="54"/>
      <c r="IFQ83" s="54"/>
      <c r="IFR83" s="54"/>
      <c r="IFS83" s="54"/>
      <c r="IFT83" s="54"/>
      <c r="IFU83" s="54"/>
      <c r="IFV83" s="54"/>
      <c r="IFW83" s="54"/>
      <c r="IFX83" s="54"/>
      <c r="IFY83" s="54"/>
      <c r="IFZ83" s="54"/>
      <c r="IGA83" s="54"/>
      <c r="IGB83" s="54"/>
      <c r="IGC83" s="54"/>
      <c r="IGD83" s="54"/>
      <c r="IGE83" s="54"/>
      <c r="IGF83" s="54"/>
      <c r="IGG83" s="54"/>
      <c r="IGH83" s="54"/>
      <c r="IGI83" s="54"/>
      <c r="IGJ83" s="54"/>
      <c r="IGK83" s="54"/>
      <c r="IGL83" s="54"/>
      <c r="IGM83" s="54"/>
      <c r="IGN83" s="54"/>
      <c r="IGO83" s="54"/>
      <c r="IGP83" s="54"/>
      <c r="IGQ83" s="54"/>
      <c r="IGR83" s="54"/>
      <c r="IGS83" s="54"/>
      <c r="IGT83" s="54"/>
      <c r="IGU83" s="54"/>
      <c r="IGV83" s="54"/>
      <c r="IGW83" s="54"/>
      <c r="IGX83" s="54"/>
      <c r="IGY83" s="54"/>
      <c r="IGZ83" s="54"/>
      <c r="IHA83" s="54"/>
      <c r="IHB83" s="54"/>
      <c r="IHC83" s="54"/>
      <c r="IHD83" s="54"/>
      <c r="IHE83" s="54"/>
      <c r="IHF83" s="54"/>
      <c r="IHG83" s="54"/>
      <c r="IHH83" s="54"/>
      <c r="IHI83" s="54"/>
      <c r="IHJ83" s="54"/>
      <c r="IHK83" s="54"/>
      <c r="IHL83" s="54"/>
      <c r="IHM83" s="54"/>
      <c r="IHN83" s="54"/>
      <c r="IHO83" s="54"/>
      <c r="IHP83" s="54"/>
      <c r="IHQ83" s="54"/>
      <c r="IHR83" s="54"/>
      <c r="IHS83" s="54"/>
      <c r="IHT83" s="54"/>
      <c r="IHU83" s="54"/>
      <c r="IHV83" s="54"/>
      <c r="IHW83" s="54"/>
      <c r="IHX83" s="54"/>
      <c r="IHY83" s="54"/>
      <c r="IHZ83" s="54"/>
      <c r="IIA83" s="54"/>
      <c r="IIB83" s="54"/>
      <c r="IIC83" s="54"/>
      <c r="IID83" s="54"/>
      <c r="IIE83" s="54"/>
      <c r="IIF83" s="54"/>
      <c r="IIG83" s="54"/>
      <c r="IIH83" s="54"/>
      <c r="III83" s="54"/>
      <c r="IIJ83" s="54"/>
      <c r="IIK83" s="54"/>
      <c r="IIL83" s="54"/>
      <c r="IIM83" s="54"/>
      <c r="IIN83" s="54"/>
      <c r="IIO83" s="54"/>
      <c r="IIP83" s="54"/>
      <c r="IIQ83" s="54"/>
      <c r="IIR83" s="54"/>
      <c r="IIS83" s="54"/>
      <c r="IIT83" s="54"/>
      <c r="IIU83" s="54"/>
      <c r="IIV83" s="54"/>
      <c r="IIW83" s="54"/>
      <c r="IIX83" s="54"/>
      <c r="IIY83" s="54"/>
      <c r="IIZ83" s="54"/>
      <c r="IJA83" s="54"/>
      <c r="IJB83" s="54"/>
      <c r="IJC83" s="54"/>
      <c r="IJD83" s="54"/>
      <c r="IJE83" s="54"/>
      <c r="IJF83" s="54"/>
      <c r="IJG83" s="54"/>
      <c r="IJH83" s="54"/>
      <c r="IJI83" s="54"/>
      <c r="IJJ83" s="54"/>
      <c r="IJK83" s="54"/>
      <c r="IJL83" s="54"/>
      <c r="IJM83" s="54"/>
      <c r="IJN83" s="54"/>
      <c r="IJO83" s="54"/>
      <c r="IJP83" s="54"/>
      <c r="IJQ83" s="54"/>
      <c r="IJR83" s="54"/>
      <c r="IJS83" s="54"/>
      <c r="IJT83" s="54"/>
      <c r="IJU83" s="54"/>
      <c r="IJV83" s="54"/>
      <c r="IJW83" s="54"/>
      <c r="IJX83" s="54"/>
      <c r="IJY83" s="54"/>
      <c r="IJZ83" s="54"/>
      <c r="IKA83" s="54"/>
      <c r="IKB83" s="54"/>
      <c r="IKC83" s="54"/>
      <c r="IKD83" s="54"/>
      <c r="IKE83" s="54"/>
      <c r="IKF83" s="54"/>
      <c r="IKG83" s="54"/>
      <c r="IKH83" s="54"/>
      <c r="IKI83" s="54"/>
      <c r="IKJ83" s="54"/>
      <c r="IKK83" s="54"/>
      <c r="IKL83" s="54"/>
      <c r="IKM83" s="54"/>
      <c r="IKN83" s="54"/>
      <c r="IKO83" s="54"/>
      <c r="IKP83" s="54"/>
      <c r="IKQ83" s="54"/>
      <c r="IKR83" s="54"/>
      <c r="IKS83" s="54"/>
      <c r="IKT83" s="54"/>
      <c r="IKU83" s="54"/>
      <c r="IKV83" s="54"/>
      <c r="IKW83" s="54"/>
      <c r="IKX83" s="54"/>
      <c r="IKY83" s="54"/>
      <c r="IKZ83" s="54"/>
      <c r="ILA83" s="54"/>
      <c r="ILB83" s="54"/>
      <c r="ILC83" s="54"/>
      <c r="ILD83" s="54"/>
      <c r="ILE83" s="54"/>
      <c r="ILF83" s="54"/>
      <c r="ILG83" s="54"/>
      <c r="ILH83" s="54"/>
      <c r="ILI83" s="54"/>
      <c r="ILJ83" s="54"/>
      <c r="ILK83" s="54"/>
      <c r="ILL83" s="54"/>
      <c r="ILM83" s="54"/>
      <c r="ILN83" s="54"/>
      <c r="ILO83" s="54"/>
      <c r="ILP83" s="54"/>
      <c r="ILQ83" s="54"/>
      <c r="ILR83" s="54"/>
      <c r="ILS83" s="54"/>
      <c r="ILT83" s="54"/>
      <c r="ILU83" s="54"/>
      <c r="ILV83" s="54"/>
      <c r="ILW83" s="54"/>
      <c r="ILX83" s="54"/>
      <c r="ILY83" s="54"/>
      <c r="ILZ83" s="54"/>
      <c r="IMA83" s="54"/>
      <c r="IMB83" s="54"/>
      <c r="IMC83" s="54"/>
      <c r="IMD83" s="54"/>
      <c r="IME83" s="54"/>
      <c r="IMF83" s="54"/>
      <c r="IMG83" s="54"/>
      <c r="IMH83" s="54"/>
      <c r="IMI83" s="54"/>
      <c r="IMJ83" s="54"/>
      <c r="IMK83" s="54"/>
      <c r="IML83" s="54"/>
      <c r="IMM83" s="54"/>
      <c r="IMN83" s="54"/>
      <c r="IMO83" s="54"/>
      <c r="IMP83" s="54"/>
      <c r="IMQ83" s="54"/>
      <c r="IMR83" s="54"/>
      <c r="IMS83" s="54"/>
      <c r="IMT83" s="54"/>
      <c r="IMU83" s="54"/>
      <c r="IMV83" s="54"/>
      <c r="IMW83" s="54"/>
      <c r="IMX83" s="54"/>
      <c r="IMY83" s="54"/>
      <c r="IMZ83" s="54"/>
      <c r="INA83" s="54"/>
      <c r="INB83" s="54"/>
      <c r="INC83" s="54"/>
      <c r="IND83" s="54"/>
      <c r="INE83" s="54"/>
      <c r="INF83" s="54"/>
      <c r="ING83" s="54"/>
      <c r="INH83" s="54"/>
      <c r="INI83" s="54"/>
      <c r="INJ83" s="54"/>
      <c r="INK83" s="54"/>
      <c r="INL83" s="54"/>
      <c r="INM83" s="54"/>
      <c r="INN83" s="54"/>
      <c r="INO83" s="54"/>
      <c r="INP83" s="54"/>
      <c r="INQ83" s="54"/>
      <c r="INR83" s="54"/>
      <c r="INS83" s="54"/>
      <c r="INT83" s="54"/>
      <c r="INU83" s="54"/>
      <c r="INV83" s="54"/>
      <c r="INW83" s="54"/>
      <c r="INX83" s="54"/>
      <c r="INY83" s="54"/>
      <c r="INZ83" s="54"/>
      <c r="IOA83" s="54"/>
      <c r="IOB83" s="54"/>
      <c r="IOC83" s="54"/>
      <c r="IOD83" s="54"/>
      <c r="IOE83" s="54"/>
      <c r="IOF83" s="54"/>
      <c r="IOG83" s="54"/>
      <c r="IOH83" s="54"/>
      <c r="IOI83" s="54"/>
      <c r="IOJ83" s="54"/>
      <c r="IOK83" s="54"/>
      <c r="IOL83" s="54"/>
      <c r="IOM83" s="54"/>
      <c r="ION83" s="54"/>
      <c r="IOO83" s="54"/>
      <c r="IOP83" s="54"/>
      <c r="IOQ83" s="54"/>
      <c r="IOR83" s="54"/>
      <c r="IOS83" s="54"/>
      <c r="IOT83" s="54"/>
      <c r="IOU83" s="54"/>
      <c r="IOV83" s="54"/>
      <c r="IOW83" s="54"/>
      <c r="IOX83" s="54"/>
      <c r="IOY83" s="54"/>
      <c r="IOZ83" s="54"/>
      <c r="IPA83" s="54"/>
      <c r="IPB83" s="54"/>
      <c r="IPC83" s="54"/>
      <c r="IPD83" s="54"/>
      <c r="IPE83" s="54"/>
      <c r="IPF83" s="54"/>
      <c r="IPG83" s="54"/>
      <c r="IPH83" s="54"/>
      <c r="IPI83" s="54"/>
      <c r="IPJ83" s="54"/>
      <c r="IPK83" s="54"/>
      <c r="IPL83" s="54"/>
      <c r="IPM83" s="54"/>
      <c r="IPN83" s="54"/>
      <c r="IPO83" s="54"/>
      <c r="IPP83" s="54"/>
      <c r="IPQ83" s="54"/>
      <c r="IPR83" s="54"/>
      <c r="IPS83" s="54"/>
      <c r="IPT83" s="54"/>
      <c r="IPU83" s="54"/>
      <c r="IPV83" s="54"/>
      <c r="IPW83" s="54"/>
      <c r="IPX83" s="54"/>
      <c r="IPY83" s="54"/>
      <c r="IPZ83" s="54"/>
      <c r="IQA83" s="54"/>
      <c r="IQB83" s="54"/>
      <c r="IQC83" s="54"/>
      <c r="IQD83" s="54"/>
      <c r="IQE83" s="54"/>
      <c r="IQF83" s="54"/>
      <c r="IQG83" s="54"/>
      <c r="IQH83" s="54"/>
      <c r="IQI83" s="54"/>
      <c r="IQJ83" s="54"/>
      <c r="IQK83" s="54"/>
      <c r="IQL83" s="54"/>
      <c r="IQM83" s="54"/>
      <c r="IQN83" s="54"/>
      <c r="IQO83" s="54"/>
      <c r="IQP83" s="54"/>
      <c r="IQQ83" s="54"/>
      <c r="IQR83" s="54"/>
      <c r="IQS83" s="54"/>
      <c r="IQT83" s="54"/>
      <c r="IQU83" s="54"/>
      <c r="IQV83" s="54"/>
      <c r="IQW83" s="54"/>
      <c r="IQX83" s="54"/>
      <c r="IQY83" s="54"/>
      <c r="IQZ83" s="54"/>
      <c r="IRA83" s="54"/>
      <c r="IRB83" s="54"/>
      <c r="IRC83" s="54"/>
      <c r="IRD83" s="54"/>
      <c r="IRE83" s="54"/>
      <c r="IRF83" s="54"/>
      <c r="IRG83" s="54"/>
      <c r="IRH83" s="54"/>
      <c r="IRI83" s="54"/>
      <c r="IRJ83" s="54"/>
      <c r="IRK83" s="54"/>
      <c r="IRL83" s="54"/>
      <c r="IRM83" s="54"/>
      <c r="IRN83" s="54"/>
      <c r="IRO83" s="54"/>
      <c r="IRP83" s="54"/>
      <c r="IRQ83" s="54"/>
      <c r="IRR83" s="54"/>
      <c r="IRS83" s="54"/>
      <c r="IRT83" s="54"/>
      <c r="IRU83" s="54"/>
      <c r="IRV83" s="54"/>
      <c r="IRW83" s="54"/>
      <c r="IRX83" s="54"/>
      <c r="IRY83" s="54"/>
      <c r="IRZ83" s="54"/>
      <c r="ISA83" s="54"/>
      <c r="ISB83" s="54"/>
      <c r="ISC83" s="54"/>
      <c r="ISD83" s="54"/>
      <c r="ISE83" s="54"/>
      <c r="ISF83" s="54"/>
      <c r="ISG83" s="54"/>
      <c r="ISH83" s="54"/>
      <c r="ISI83" s="54"/>
      <c r="ISJ83" s="54"/>
      <c r="ISK83" s="54"/>
      <c r="ISL83" s="54"/>
      <c r="ISM83" s="54"/>
      <c r="ISN83" s="54"/>
      <c r="ISO83" s="54"/>
      <c r="ISP83" s="54"/>
      <c r="ISQ83" s="54"/>
      <c r="ISR83" s="54"/>
      <c r="ISS83" s="54"/>
      <c r="IST83" s="54"/>
      <c r="ISU83" s="54"/>
      <c r="ISV83" s="54"/>
      <c r="ISW83" s="54"/>
      <c r="ISX83" s="54"/>
      <c r="ISY83" s="54"/>
      <c r="ISZ83" s="54"/>
      <c r="ITA83" s="54"/>
      <c r="ITB83" s="54"/>
      <c r="ITC83" s="54"/>
      <c r="ITD83" s="54"/>
      <c r="ITE83" s="54"/>
      <c r="ITF83" s="54"/>
      <c r="ITG83" s="54"/>
      <c r="ITH83" s="54"/>
      <c r="ITI83" s="54"/>
      <c r="ITJ83" s="54"/>
      <c r="ITK83" s="54"/>
      <c r="ITL83" s="54"/>
      <c r="ITM83" s="54"/>
      <c r="ITN83" s="54"/>
      <c r="ITO83" s="54"/>
      <c r="ITP83" s="54"/>
      <c r="ITQ83" s="54"/>
      <c r="ITR83" s="54"/>
      <c r="ITS83" s="54"/>
      <c r="ITT83" s="54"/>
      <c r="ITU83" s="54"/>
      <c r="ITV83" s="54"/>
      <c r="ITW83" s="54"/>
      <c r="ITX83" s="54"/>
      <c r="ITY83" s="54"/>
      <c r="ITZ83" s="54"/>
      <c r="IUA83" s="54"/>
      <c r="IUB83" s="54"/>
      <c r="IUC83" s="54"/>
      <c r="IUD83" s="54"/>
      <c r="IUE83" s="54"/>
      <c r="IUF83" s="54"/>
      <c r="IUG83" s="54"/>
      <c r="IUH83" s="54"/>
      <c r="IUI83" s="54"/>
      <c r="IUJ83" s="54"/>
      <c r="IUK83" s="54"/>
      <c r="IUL83" s="54"/>
      <c r="IUM83" s="54"/>
      <c r="IUN83" s="54"/>
      <c r="IUO83" s="54"/>
      <c r="IUP83" s="54"/>
      <c r="IUQ83" s="54"/>
      <c r="IUR83" s="54"/>
      <c r="IUS83" s="54"/>
      <c r="IUT83" s="54"/>
      <c r="IUU83" s="54"/>
      <c r="IUV83" s="54"/>
      <c r="IUW83" s="54"/>
      <c r="IUX83" s="54"/>
      <c r="IUY83" s="54"/>
      <c r="IUZ83" s="54"/>
      <c r="IVA83" s="54"/>
      <c r="IVB83" s="54"/>
      <c r="IVC83" s="54"/>
      <c r="IVD83" s="54"/>
      <c r="IVE83" s="54"/>
      <c r="IVF83" s="54"/>
      <c r="IVG83" s="54"/>
      <c r="IVH83" s="54"/>
      <c r="IVI83" s="54"/>
      <c r="IVJ83" s="54"/>
      <c r="IVK83" s="54"/>
      <c r="IVL83" s="54"/>
      <c r="IVM83" s="54"/>
      <c r="IVN83" s="54"/>
      <c r="IVO83" s="54"/>
      <c r="IVP83" s="54"/>
      <c r="IVQ83" s="54"/>
      <c r="IVR83" s="54"/>
      <c r="IVS83" s="54"/>
      <c r="IVT83" s="54"/>
      <c r="IVU83" s="54"/>
      <c r="IVV83" s="54"/>
      <c r="IVW83" s="54"/>
      <c r="IVX83" s="54"/>
      <c r="IVY83" s="54"/>
      <c r="IVZ83" s="54"/>
      <c r="IWA83" s="54"/>
      <c r="IWB83" s="54"/>
      <c r="IWC83" s="54"/>
      <c r="IWD83" s="54"/>
      <c r="IWE83" s="54"/>
      <c r="IWF83" s="54"/>
      <c r="IWG83" s="54"/>
      <c r="IWH83" s="54"/>
      <c r="IWI83" s="54"/>
      <c r="IWJ83" s="54"/>
      <c r="IWK83" s="54"/>
      <c r="IWL83" s="54"/>
      <c r="IWM83" s="54"/>
      <c r="IWN83" s="54"/>
      <c r="IWO83" s="54"/>
      <c r="IWP83" s="54"/>
      <c r="IWQ83" s="54"/>
      <c r="IWR83" s="54"/>
      <c r="IWS83" s="54"/>
      <c r="IWT83" s="54"/>
      <c r="IWU83" s="54"/>
      <c r="IWV83" s="54"/>
      <c r="IWW83" s="54"/>
      <c r="IWX83" s="54"/>
      <c r="IWY83" s="54"/>
      <c r="IWZ83" s="54"/>
      <c r="IXA83" s="54"/>
      <c r="IXB83" s="54"/>
      <c r="IXC83" s="54"/>
      <c r="IXD83" s="54"/>
      <c r="IXE83" s="54"/>
      <c r="IXF83" s="54"/>
      <c r="IXG83" s="54"/>
      <c r="IXH83" s="54"/>
      <c r="IXI83" s="54"/>
      <c r="IXJ83" s="54"/>
      <c r="IXK83" s="54"/>
      <c r="IXL83" s="54"/>
      <c r="IXM83" s="54"/>
      <c r="IXN83" s="54"/>
      <c r="IXO83" s="54"/>
      <c r="IXP83" s="54"/>
      <c r="IXQ83" s="54"/>
      <c r="IXR83" s="54"/>
      <c r="IXS83" s="54"/>
      <c r="IXT83" s="54"/>
      <c r="IXU83" s="54"/>
      <c r="IXV83" s="54"/>
      <c r="IXW83" s="54"/>
      <c r="IXX83" s="54"/>
      <c r="IXY83" s="54"/>
      <c r="IXZ83" s="54"/>
      <c r="IYA83" s="54"/>
      <c r="IYB83" s="54"/>
      <c r="IYC83" s="54"/>
      <c r="IYD83" s="54"/>
      <c r="IYE83" s="54"/>
      <c r="IYF83" s="54"/>
      <c r="IYG83" s="54"/>
      <c r="IYH83" s="54"/>
      <c r="IYI83" s="54"/>
      <c r="IYJ83" s="54"/>
      <c r="IYK83" s="54"/>
      <c r="IYL83" s="54"/>
      <c r="IYM83" s="54"/>
      <c r="IYN83" s="54"/>
      <c r="IYO83" s="54"/>
      <c r="IYP83" s="54"/>
      <c r="IYQ83" s="54"/>
      <c r="IYR83" s="54"/>
      <c r="IYS83" s="54"/>
      <c r="IYT83" s="54"/>
      <c r="IYU83" s="54"/>
      <c r="IYV83" s="54"/>
      <c r="IYW83" s="54"/>
      <c r="IYX83" s="54"/>
      <c r="IYY83" s="54"/>
      <c r="IYZ83" s="54"/>
      <c r="IZA83" s="54"/>
      <c r="IZB83" s="54"/>
      <c r="IZC83" s="54"/>
      <c r="IZD83" s="54"/>
      <c r="IZE83" s="54"/>
      <c r="IZF83" s="54"/>
      <c r="IZG83" s="54"/>
      <c r="IZH83" s="54"/>
      <c r="IZI83" s="54"/>
      <c r="IZJ83" s="54"/>
      <c r="IZK83" s="54"/>
      <c r="IZL83" s="54"/>
      <c r="IZM83" s="54"/>
      <c r="IZN83" s="54"/>
      <c r="IZO83" s="54"/>
      <c r="IZP83" s="54"/>
      <c r="IZQ83" s="54"/>
      <c r="IZR83" s="54"/>
      <c r="IZS83" s="54"/>
      <c r="IZT83" s="54"/>
      <c r="IZU83" s="54"/>
      <c r="IZV83" s="54"/>
      <c r="IZW83" s="54"/>
      <c r="IZX83" s="54"/>
      <c r="IZY83" s="54"/>
      <c r="IZZ83" s="54"/>
      <c r="JAA83" s="54"/>
      <c r="JAB83" s="54"/>
      <c r="JAC83" s="54"/>
      <c r="JAD83" s="54"/>
      <c r="JAE83" s="54"/>
      <c r="JAF83" s="54"/>
      <c r="JAG83" s="54"/>
      <c r="JAH83" s="54"/>
      <c r="JAI83" s="54"/>
      <c r="JAJ83" s="54"/>
      <c r="JAK83" s="54"/>
      <c r="JAL83" s="54"/>
      <c r="JAM83" s="54"/>
      <c r="JAN83" s="54"/>
      <c r="JAO83" s="54"/>
      <c r="JAP83" s="54"/>
      <c r="JAQ83" s="54"/>
      <c r="JAR83" s="54"/>
      <c r="JAS83" s="54"/>
      <c r="JAT83" s="54"/>
      <c r="JAU83" s="54"/>
      <c r="JAV83" s="54"/>
      <c r="JAW83" s="54"/>
      <c r="JAX83" s="54"/>
      <c r="JAY83" s="54"/>
      <c r="JAZ83" s="54"/>
      <c r="JBA83" s="54"/>
      <c r="JBB83" s="54"/>
      <c r="JBC83" s="54"/>
      <c r="JBD83" s="54"/>
      <c r="JBE83" s="54"/>
      <c r="JBF83" s="54"/>
      <c r="JBG83" s="54"/>
      <c r="JBH83" s="54"/>
      <c r="JBI83" s="54"/>
      <c r="JBJ83" s="54"/>
      <c r="JBK83" s="54"/>
      <c r="JBL83" s="54"/>
      <c r="JBM83" s="54"/>
      <c r="JBN83" s="54"/>
      <c r="JBO83" s="54"/>
      <c r="JBP83" s="54"/>
      <c r="JBQ83" s="54"/>
      <c r="JBR83" s="54"/>
      <c r="JBS83" s="54"/>
      <c r="JBT83" s="54"/>
      <c r="JBU83" s="54"/>
      <c r="JBV83" s="54"/>
      <c r="JBW83" s="54"/>
      <c r="JBX83" s="54"/>
      <c r="JBY83" s="54"/>
      <c r="JBZ83" s="54"/>
      <c r="JCA83" s="54"/>
      <c r="JCB83" s="54"/>
      <c r="JCC83" s="54"/>
      <c r="JCD83" s="54"/>
      <c r="JCE83" s="54"/>
      <c r="JCF83" s="54"/>
      <c r="JCG83" s="54"/>
      <c r="JCH83" s="54"/>
      <c r="JCI83" s="54"/>
      <c r="JCJ83" s="54"/>
      <c r="JCK83" s="54"/>
      <c r="JCL83" s="54"/>
      <c r="JCM83" s="54"/>
      <c r="JCN83" s="54"/>
      <c r="JCO83" s="54"/>
      <c r="JCP83" s="54"/>
      <c r="JCQ83" s="54"/>
      <c r="JCR83" s="54"/>
      <c r="JCS83" s="54"/>
      <c r="JCT83" s="54"/>
      <c r="JCU83" s="54"/>
      <c r="JCV83" s="54"/>
      <c r="JCW83" s="54"/>
      <c r="JCX83" s="54"/>
      <c r="JCY83" s="54"/>
      <c r="JCZ83" s="54"/>
      <c r="JDA83" s="54"/>
      <c r="JDB83" s="54"/>
      <c r="JDC83" s="54"/>
      <c r="JDD83" s="54"/>
      <c r="JDE83" s="54"/>
      <c r="JDF83" s="54"/>
      <c r="JDG83" s="54"/>
      <c r="JDH83" s="54"/>
      <c r="JDI83" s="54"/>
      <c r="JDJ83" s="54"/>
      <c r="JDK83" s="54"/>
      <c r="JDL83" s="54"/>
      <c r="JDM83" s="54"/>
      <c r="JDN83" s="54"/>
      <c r="JDO83" s="54"/>
      <c r="JDP83" s="54"/>
      <c r="JDQ83" s="54"/>
      <c r="JDR83" s="54"/>
      <c r="JDS83" s="54"/>
      <c r="JDT83" s="54"/>
      <c r="JDU83" s="54"/>
      <c r="JDV83" s="54"/>
      <c r="JDW83" s="54"/>
      <c r="JDX83" s="54"/>
      <c r="JDY83" s="54"/>
      <c r="JDZ83" s="54"/>
      <c r="JEA83" s="54"/>
      <c r="JEB83" s="54"/>
      <c r="JEC83" s="54"/>
      <c r="JED83" s="54"/>
      <c r="JEE83" s="54"/>
      <c r="JEF83" s="54"/>
      <c r="JEG83" s="54"/>
      <c r="JEH83" s="54"/>
      <c r="JEI83" s="54"/>
      <c r="JEJ83" s="54"/>
      <c r="JEK83" s="54"/>
      <c r="JEL83" s="54"/>
      <c r="JEM83" s="54"/>
      <c r="JEN83" s="54"/>
      <c r="JEO83" s="54"/>
      <c r="JEP83" s="54"/>
      <c r="JEQ83" s="54"/>
      <c r="JER83" s="54"/>
      <c r="JES83" s="54"/>
      <c r="JET83" s="54"/>
      <c r="JEU83" s="54"/>
      <c r="JEV83" s="54"/>
      <c r="JEW83" s="54"/>
      <c r="JEX83" s="54"/>
      <c r="JEY83" s="54"/>
      <c r="JEZ83" s="54"/>
      <c r="JFA83" s="54"/>
      <c r="JFB83" s="54"/>
      <c r="JFC83" s="54"/>
      <c r="JFD83" s="54"/>
      <c r="JFE83" s="54"/>
      <c r="JFF83" s="54"/>
      <c r="JFG83" s="54"/>
      <c r="JFH83" s="54"/>
      <c r="JFI83" s="54"/>
      <c r="JFJ83" s="54"/>
      <c r="JFK83" s="54"/>
      <c r="JFL83" s="54"/>
      <c r="JFM83" s="54"/>
      <c r="JFN83" s="54"/>
      <c r="JFO83" s="54"/>
      <c r="JFP83" s="54"/>
      <c r="JFQ83" s="54"/>
      <c r="JFR83" s="54"/>
      <c r="JFS83" s="54"/>
      <c r="JFT83" s="54"/>
      <c r="JFU83" s="54"/>
      <c r="JFV83" s="54"/>
      <c r="JFW83" s="54"/>
      <c r="JFX83" s="54"/>
      <c r="JFY83" s="54"/>
      <c r="JFZ83" s="54"/>
      <c r="JGA83" s="54"/>
      <c r="JGB83" s="54"/>
      <c r="JGC83" s="54"/>
      <c r="JGD83" s="54"/>
      <c r="JGE83" s="54"/>
      <c r="JGF83" s="54"/>
      <c r="JGG83" s="54"/>
      <c r="JGH83" s="54"/>
      <c r="JGI83" s="54"/>
      <c r="JGJ83" s="54"/>
      <c r="JGK83" s="54"/>
      <c r="JGL83" s="54"/>
      <c r="JGM83" s="54"/>
      <c r="JGN83" s="54"/>
      <c r="JGO83" s="54"/>
      <c r="JGP83" s="54"/>
      <c r="JGQ83" s="54"/>
      <c r="JGR83" s="54"/>
      <c r="JGS83" s="54"/>
      <c r="JGT83" s="54"/>
      <c r="JGU83" s="54"/>
      <c r="JGV83" s="54"/>
      <c r="JGW83" s="54"/>
      <c r="JGX83" s="54"/>
      <c r="JGY83" s="54"/>
      <c r="JGZ83" s="54"/>
      <c r="JHA83" s="54"/>
      <c r="JHB83" s="54"/>
      <c r="JHC83" s="54"/>
      <c r="JHD83" s="54"/>
      <c r="JHE83" s="54"/>
      <c r="JHF83" s="54"/>
      <c r="JHG83" s="54"/>
      <c r="JHH83" s="54"/>
      <c r="JHI83" s="54"/>
      <c r="JHJ83" s="54"/>
      <c r="JHK83" s="54"/>
      <c r="JHL83" s="54"/>
      <c r="JHM83" s="54"/>
      <c r="JHN83" s="54"/>
      <c r="JHO83" s="54"/>
      <c r="JHP83" s="54"/>
      <c r="JHQ83" s="54"/>
      <c r="JHR83" s="54"/>
      <c r="JHS83" s="54"/>
      <c r="JHT83" s="54"/>
      <c r="JHU83" s="54"/>
      <c r="JHV83" s="54"/>
      <c r="JHW83" s="54"/>
      <c r="JHX83" s="54"/>
      <c r="JHY83" s="54"/>
      <c r="JHZ83" s="54"/>
      <c r="JIA83" s="54"/>
      <c r="JIB83" s="54"/>
      <c r="JIC83" s="54"/>
      <c r="JID83" s="54"/>
      <c r="JIE83" s="54"/>
      <c r="JIF83" s="54"/>
      <c r="JIG83" s="54"/>
      <c r="JIH83" s="54"/>
      <c r="JII83" s="54"/>
      <c r="JIJ83" s="54"/>
      <c r="JIK83" s="54"/>
      <c r="JIL83" s="54"/>
      <c r="JIM83" s="54"/>
      <c r="JIN83" s="54"/>
      <c r="JIO83" s="54"/>
      <c r="JIP83" s="54"/>
      <c r="JIQ83" s="54"/>
      <c r="JIR83" s="54"/>
      <c r="JIS83" s="54"/>
      <c r="JIT83" s="54"/>
      <c r="JIU83" s="54"/>
      <c r="JIV83" s="54"/>
      <c r="JIW83" s="54"/>
      <c r="JIX83" s="54"/>
      <c r="JIY83" s="54"/>
      <c r="JIZ83" s="54"/>
      <c r="JJA83" s="54"/>
      <c r="JJB83" s="54"/>
      <c r="JJC83" s="54"/>
      <c r="JJD83" s="54"/>
      <c r="JJE83" s="54"/>
      <c r="JJF83" s="54"/>
      <c r="JJG83" s="54"/>
      <c r="JJH83" s="54"/>
      <c r="JJI83" s="54"/>
      <c r="JJJ83" s="54"/>
      <c r="JJK83" s="54"/>
      <c r="JJL83" s="54"/>
      <c r="JJM83" s="54"/>
      <c r="JJN83" s="54"/>
      <c r="JJO83" s="54"/>
      <c r="JJP83" s="54"/>
      <c r="JJQ83" s="54"/>
      <c r="JJR83" s="54"/>
      <c r="JJS83" s="54"/>
      <c r="JJT83" s="54"/>
      <c r="JJU83" s="54"/>
      <c r="JJV83" s="54"/>
      <c r="JJW83" s="54"/>
      <c r="JJX83" s="54"/>
      <c r="JJY83" s="54"/>
      <c r="JJZ83" s="54"/>
      <c r="JKA83" s="54"/>
      <c r="JKB83" s="54"/>
      <c r="JKC83" s="54"/>
      <c r="JKD83" s="54"/>
      <c r="JKE83" s="54"/>
      <c r="JKF83" s="54"/>
      <c r="JKG83" s="54"/>
      <c r="JKH83" s="54"/>
      <c r="JKI83" s="54"/>
      <c r="JKJ83" s="54"/>
      <c r="JKK83" s="54"/>
      <c r="JKL83" s="54"/>
      <c r="JKM83" s="54"/>
      <c r="JKN83" s="54"/>
      <c r="JKO83" s="54"/>
      <c r="JKP83" s="54"/>
      <c r="JKQ83" s="54"/>
      <c r="JKR83" s="54"/>
      <c r="JKS83" s="54"/>
      <c r="JKT83" s="54"/>
      <c r="JKU83" s="54"/>
      <c r="JKV83" s="54"/>
      <c r="JKW83" s="54"/>
      <c r="JKX83" s="54"/>
      <c r="JKY83" s="54"/>
      <c r="JKZ83" s="54"/>
      <c r="JLA83" s="54"/>
      <c r="JLB83" s="54"/>
      <c r="JLC83" s="54"/>
      <c r="JLD83" s="54"/>
      <c r="JLE83" s="54"/>
      <c r="JLF83" s="54"/>
      <c r="JLG83" s="54"/>
      <c r="JLH83" s="54"/>
      <c r="JLI83" s="54"/>
      <c r="JLJ83" s="54"/>
      <c r="JLK83" s="54"/>
      <c r="JLL83" s="54"/>
      <c r="JLM83" s="54"/>
      <c r="JLN83" s="54"/>
      <c r="JLO83" s="54"/>
      <c r="JLP83" s="54"/>
      <c r="JLQ83" s="54"/>
      <c r="JLR83" s="54"/>
      <c r="JLS83" s="54"/>
      <c r="JLT83" s="54"/>
      <c r="JLU83" s="54"/>
      <c r="JLV83" s="54"/>
      <c r="JLW83" s="54"/>
      <c r="JLX83" s="54"/>
      <c r="JLY83" s="54"/>
      <c r="JLZ83" s="54"/>
      <c r="JMA83" s="54"/>
      <c r="JMB83" s="54"/>
      <c r="JMC83" s="54"/>
      <c r="JMD83" s="54"/>
      <c r="JME83" s="54"/>
      <c r="JMF83" s="54"/>
      <c r="JMG83" s="54"/>
      <c r="JMH83" s="54"/>
      <c r="JMI83" s="54"/>
      <c r="JMJ83" s="54"/>
      <c r="JMK83" s="54"/>
      <c r="JML83" s="54"/>
      <c r="JMM83" s="54"/>
      <c r="JMN83" s="54"/>
      <c r="JMO83" s="54"/>
      <c r="JMP83" s="54"/>
      <c r="JMQ83" s="54"/>
      <c r="JMR83" s="54"/>
      <c r="JMS83" s="54"/>
      <c r="JMT83" s="54"/>
      <c r="JMU83" s="54"/>
      <c r="JMV83" s="54"/>
      <c r="JMW83" s="54"/>
      <c r="JMX83" s="54"/>
      <c r="JMY83" s="54"/>
      <c r="JMZ83" s="54"/>
      <c r="JNA83" s="54"/>
      <c r="JNB83" s="54"/>
      <c r="JNC83" s="54"/>
      <c r="JND83" s="54"/>
      <c r="JNE83" s="54"/>
      <c r="JNF83" s="54"/>
      <c r="JNG83" s="54"/>
      <c r="JNH83" s="54"/>
      <c r="JNI83" s="54"/>
      <c r="JNJ83" s="54"/>
      <c r="JNK83" s="54"/>
      <c r="JNL83" s="54"/>
      <c r="JNM83" s="54"/>
      <c r="JNN83" s="54"/>
      <c r="JNO83" s="54"/>
      <c r="JNP83" s="54"/>
      <c r="JNQ83" s="54"/>
      <c r="JNR83" s="54"/>
      <c r="JNS83" s="54"/>
      <c r="JNT83" s="54"/>
      <c r="JNU83" s="54"/>
      <c r="JNV83" s="54"/>
      <c r="JNW83" s="54"/>
      <c r="JNX83" s="54"/>
      <c r="JNY83" s="54"/>
      <c r="JNZ83" s="54"/>
      <c r="JOA83" s="54"/>
      <c r="JOB83" s="54"/>
      <c r="JOC83" s="54"/>
      <c r="JOD83" s="54"/>
      <c r="JOE83" s="54"/>
      <c r="JOF83" s="54"/>
      <c r="JOG83" s="54"/>
      <c r="JOH83" s="54"/>
      <c r="JOI83" s="54"/>
      <c r="JOJ83" s="54"/>
      <c r="JOK83" s="54"/>
      <c r="JOL83" s="54"/>
      <c r="JOM83" s="54"/>
      <c r="JON83" s="54"/>
      <c r="JOO83" s="54"/>
      <c r="JOP83" s="54"/>
      <c r="JOQ83" s="54"/>
      <c r="JOR83" s="54"/>
      <c r="JOS83" s="54"/>
      <c r="JOT83" s="54"/>
      <c r="JOU83" s="54"/>
      <c r="JOV83" s="54"/>
      <c r="JOW83" s="54"/>
      <c r="JOX83" s="54"/>
      <c r="JOY83" s="54"/>
      <c r="JOZ83" s="54"/>
      <c r="JPA83" s="54"/>
      <c r="JPB83" s="54"/>
      <c r="JPC83" s="54"/>
      <c r="JPD83" s="54"/>
      <c r="JPE83" s="54"/>
      <c r="JPF83" s="54"/>
      <c r="JPG83" s="54"/>
      <c r="JPH83" s="54"/>
      <c r="JPI83" s="54"/>
      <c r="JPJ83" s="54"/>
      <c r="JPK83" s="54"/>
      <c r="JPL83" s="54"/>
      <c r="JPM83" s="54"/>
      <c r="JPN83" s="54"/>
      <c r="JPO83" s="54"/>
      <c r="JPP83" s="54"/>
      <c r="JPQ83" s="54"/>
      <c r="JPR83" s="54"/>
      <c r="JPS83" s="54"/>
      <c r="JPT83" s="54"/>
      <c r="JPU83" s="54"/>
      <c r="JPV83" s="54"/>
      <c r="JPW83" s="54"/>
      <c r="JPX83" s="54"/>
      <c r="JPY83" s="54"/>
      <c r="JPZ83" s="54"/>
      <c r="JQA83" s="54"/>
      <c r="JQB83" s="54"/>
      <c r="JQC83" s="54"/>
      <c r="JQD83" s="54"/>
      <c r="JQE83" s="54"/>
      <c r="JQF83" s="54"/>
      <c r="JQG83" s="54"/>
      <c r="JQH83" s="54"/>
      <c r="JQI83" s="54"/>
      <c r="JQJ83" s="54"/>
      <c r="JQK83" s="54"/>
      <c r="JQL83" s="54"/>
      <c r="JQM83" s="54"/>
      <c r="JQN83" s="54"/>
      <c r="JQO83" s="54"/>
      <c r="JQP83" s="54"/>
      <c r="JQQ83" s="54"/>
      <c r="JQR83" s="54"/>
      <c r="JQS83" s="54"/>
      <c r="JQT83" s="54"/>
      <c r="JQU83" s="54"/>
      <c r="JQV83" s="54"/>
      <c r="JQW83" s="54"/>
      <c r="JQX83" s="54"/>
      <c r="JQY83" s="54"/>
      <c r="JQZ83" s="54"/>
      <c r="JRA83" s="54"/>
      <c r="JRB83" s="54"/>
      <c r="JRC83" s="54"/>
      <c r="JRD83" s="54"/>
      <c r="JRE83" s="54"/>
      <c r="JRF83" s="54"/>
      <c r="JRG83" s="54"/>
      <c r="JRH83" s="54"/>
      <c r="JRI83" s="54"/>
      <c r="JRJ83" s="54"/>
      <c r="JRK83" s="54"/>
      <c r="JRL83" s="54"/>
      <c r="JRM83" s="54"/>
      <c r="JRN83" s="54"/>
      <c r="JRO83" s="54"/>
      <c r="JRP83" s="54"/>
      <c r="JRQ83" s="54"/>
      <c r="JRR83" s="54"/>
      <c r="JRS83" s="54"/>
      <c r="JRT83" s="54"/>
      <c r="JRU83" s="54"/>
      <c r="JRV83" s="54"/>
      <c r="JRW83" s="54"/>
      <c r="JRX83" s="54"/>
      <c r="JRY83" s="54"/>
      <c r="JRZ83" s="54"/>
      <c r="JSA83" s="54"/>
      <c r="JSB83" s="54"/>
      <c r="JSC83" s="54"/>
      <c r="JSD83" s="54"/>
      <c r="JSE83" s="54"/>
      <c r="JSF83" s="54"/>
      <c r="JSG83" s="54"/>
      <c r="JSH83" s="54"/>
      <c r="JSI83" s="54"/>
      <c r="JSJ83" s="54"/>
      <c r="JSK83" s="54"/>
      <c r="JSL83" s="54"/>
      <c r="JSM83" s="54"/>
      <c r="JSN83" s="54"/>
      <c r="JSO83" s="54"/>
      <c r="JSP83" s="54"/>
      <c r="JSQ83" s="54"/>
      <c r="JSR83" s="54"/>
      <c r="JSS83" s="54"/>
      <c r="JST83" s="54"/>
      <c r="JSU83" s="54"/>
      <c r="JSV83" s="54"/>
      <c r="JSW83" s="54"/>
      <c r="JSX83" s="54"/>
      <c r="JSY83" s="54"/>
      <c r="JSZ83" s="54"/>
      <c r="JTA83" s="54"/>
      <c r="JTB83" s="54"/>
      <c r="JTC83" s="54"/>
      <c r="JTD83" s="54"/>
      <c r="JTE83" s="54"/>
      <c r="JTF83" s="54"/>
      <c r="JTG83" s="54"/>
      <c r="JTH83" s="54"/>
      <c r="JTI83" s="54"/>
      <c r="JTJ83" s="54"/>
      <c r="JTK83" s="54"/>
      <c r="JTL83" s="54"/>
      <c r="JTM83" s="54"/>
      <c r="JTN83" s="54"/>
      <c r="JTO83" s="54"/>
      <c r="JTP83" s="54"/>
      <c r="JTQ83" s="54"/>
      <c r="JTR83" s="54"/>
      <c r="JTS83" s="54"/>
      <c r="JTT83" s="54"/>
      <c r="JTU83" s="54"/>
      <c r="JTV83" s="54"/>
      <c r="JTW83" s="54"/>
      <c r="JTX83" s="54"/>
      <c r="JTY83" s="54"/>
      <c r="JTZ83" s="54"/>
      <c r="JUA83" s="54"/>
      <c r="JUB83" s="54"/>
      <c r="JUC83" s="54"/>
      <c r="JUD83" s="54"/>
      <c r="JUE83" s="54"/>
      <c r="JUF83" s="54"/>
      <c r="JUG83" s="54"/>
      <c r="JUH83" s="54"/>
      <c r="JUI83" s="54"/>
      <c r="JUJ83" s="54"/>
      <c r="JUK83" s="54"/>
      <c r="JUL83" s="54"/>
      <c r="JUM83" s="54"/>
      <c r="JUN83" s="54"/>
      <c r="JUO83" s="54"/>
      <c r="JUP83" s="54"/>
      <c r="JUQ83" s="54"/>
      <c r="JUR83" s="54"/>
      <c r="JUS83" s="54"/>
      <c r="JUT83" s="54"/>
      <c r="JUU83" s="54"/>
      <c r="JUV83" s="54"/>
      <c r="JUW83" s="54"/>
      <c r="JUX83" s="54"/>
      <c r="JUY83" s="54"/>
      <c r="JUZ83" s="54"/>
      <c r="JVA83" s="54"/>
      <c r="JVB83" s="54"/>
      <c r="JVC83" s="54"/>
      <c r="JVD83" s="54"/>
      <c r="JVE83" s="54"/>
      <c r="JVF83" s="54"/>
      <c r="JVG83" s="54"/>
      <c r="JVH83" s="54"/>
      <c r="JVI83" s="54"/>
      <c r="JVJ83" s="54"/>
      <c r="JVK83" s="54"/>
      <c r="JVL83" s="54"/>
      <c r="JVM83" s="54"/>
      <c r="JVN83" s="54"/>
      <c r="JVO83" s="54"/>
      <c r="JVP83" s="54"/>
      <c r="JVQ83" s="54"/>
      <c r="JVR83" s="54"/>
      <c r="JVS83" s="54"/>
      <c r="JVT83" s="54"/>
      <c r="JVU83" s="54"/>
      <c r="JVV83" s="54"/>
      <c r="JVW83" s="54"/>
      <c r="JVX83" s="54"/>
      <c r="JVY83" s="54"/>
      <c r="JVZ83" s="54"/>
      <c r="JWA83" s="54"/>
      <c r="JWB83" s="54"/>
      <c r="JWC83" s="54"/>
      <c r="JWD83" s="54"/>
      <c r="JWE83" s="54"/>
      <c r="JWF83" s="54"/>
      <c r="JWG83" s="54"/>
      <c r="JWH83" s="54"/>
      <c r="JWI83" s="54"/>
      <c r="JWJ83" s="54"/>
      <c r="JWK83" s="54"/>
      <c r="JWL83" s="54"/>
      <c r="JWM83" s="54"/>
      <c r="JWN83" s="54"/>
      <c r="JWO83" s="54"/>
      <c r="JWP83" s="54"/>
      <c r="JWQ83" s="54"/>
      <c r="JWR83" s="54"/>
      <c r="JWS83" s="54"/>
      <c r="JWT83" s="54"/>
      <c r="JWU83" s="54"/>
      <c r="JWV83" s="54"/>
      <c r="JWW83" s="54"/>
      <c r="JWX83" s="54"/>
      <c r="JWY83" s="54"/>
      <c r="JWZ83" s="54"/>
      <c r="JXA83" s="54"/>
      <c r="JXB83" s="54"/>
      <c r="JXC83" s="54"/>
      <c r="JXD83" s="54"/>
      <c r="JXE83" s="54"/>
      <c r="JXF83" s="54"/>
      <c r="JXG83" s="54"/>
      <c r="JXH83" s="54"/>
      <c r="JXI83" s="54"/>
      <c r="JXJ83" s="54"/>
      <c r="JXK83" s="54"/>
      <c r="JXL83" s="54"/>
      <c r="JXM83" s="54"/>
      <c r="JXN83" s="54"/>
      <c r="JXO83" s="54"/>
      <c r="JXP83" s="54"/>
      <c r="JXQ83" s="54"/>
      <c r="JXR83" s="54"/>
      <c r="JXS83" s="54"/>
      <c r="JXT83" s="54"/>
      <c r="JXU83" s="54"/>
      <c r="JXV83" s="54"/>
      <c r="JXW83" s="54"/>
      <c r="JXX83" s="54"/>
      <c r="JXY83" s="54"/>
      <c r="JXZ83" s="54"/>
      <c r="JYA83" s="54"/>
      <c r="JYB83" s="54"/>
      <c r="JYC83" s="54"/>
      <c r="JYD83" s="54"/>
      <c r="JYE83" s="54"/>
      <c r="JYF83" s="54"/>
      <c r="JYG83" s="54"/>
      <c r="JYH83" s="54"/>
      <c r="JYI83" s="54"/>
      <c r="JYJ83" s="54"/>
      <c r="JYK83" s="54"/>
      <c r="JYL83" s="54"/>
      <c r="JYM83" s="54"/>
      <c r="JYN83" s="54"/>
      <c r="JYO83" s="54"/>
      <c r="JYP83" s="54"/>
      <c r="JYQ83" s="54"/>
      <c r="JYR83" s="54"/>
      <c r="JYS83" s="54"/>
      <c r="JYT83" s="54"/>
      <c r="JYU83" s="54"/>
      <c r="JYV83" s="54"/>
      <c r="JYW83" s="54"/>
      <c r="JYX83" s="54"/>
      <c r="JYY83" s="54"/>
      <c r="JYZ83" s="54"/>
      <c r="JZA83" s="54"/>
      <c r="JZB83" s="54"/>
      <c r="JZC83" s="54"/>
      <c r="JZD83" s="54"/>
      <c r="JZE83" s="54"/>
      <c r="JZF83" s="54"/>
      <c r="JZG83" s="54"/>
      <c r="JZH83" s="54"/>
      <c r="JZI83" s="54"/>
      <c r="JZJ83" s="54"/>
      <c r="JZK83" s="54"/>
      <c r="JZL83" s="54"/>
      <c r="JZM83" s="54"/>
      <c r="JZN83" s="54"/>
      <c r="JZO83" s="54"/>
      <c r="JZP83" s="54"/>
      <c r="JZQ83" s="54"/>
      <c r="JZR83" s="54"/>
      <c r="JZS83" s="54"/>
      <c r="JZT83" s="54"/>
      <c r="JZU83" s="54"/>
      <c r="JZV83" s="54"/>
      <c r="JZW83" s="54"/>
      <c r="JZX83" s="54"/>
      <c r="JZY83" s="54"/>
      <c r="JZZ83" s="54"/>
      <c r="KAA83" s="54"/>
      <c r="KAB83" s="54"/>
      <c r="KAC83" s="54"/>
      <c r="KAD83" s="54"/>
      <c r="KAE83" s="54"/>
      <c r="KAF83" s="54"/>
      <c r="KAG83" s="54"/>
      <c r="KAH83" s="54"/>
      <c r="KAI83" s="54"/>
      <c r="KAJ83" s="54"/>
      <c r="KAK83" s="54"/>
      <c r="KAL83" s="54"/>
      <c r="KAM83" s="54"/>
      <c r="KAN83" s="54"/>
      <c r="KAO83" s="54"/>
      <c r="KAP83" s="54"/>
      <c r="KAQ83" s="54"/>
      <c r="KAR83" s="54"/>
      <c r="KAS83" s="54"/>
      <c r="KAT83" s="54"/>
      <c r="KAU83" s="54"/>
      <c r="KAV83" s="54"/>
      <c r="KAW83" s="54"/>
      <c r="KAX83" s="54"/>
      <c r="KAY83" s="54"/>
      <c r="KAZ83" s="54"/>
      <c r="KBA83" s="54"/>
      <c r="KBB83" s="54"/>
      <c r="KBC83" s="54"/>
      <c r="KBD83" s="54"/>
      <c r="KBE83" s="54"/>
      <c r="KBF83" s="54"/>
      <c r="KBG83" s="54"/>
      <c r="KBH83" s="54"/>
      <c r="KBI83" s="54"/>
      <c r="KBJ83" s="54"/>
      <c r="KBK83" s="54"/>
      <c r="KBL83" s="54"/>
      <c r="KBM83" s="54"/>
      <c r="KBN83" s="54"/>
      <c r="KBO83" s="54"/>
      <c r="KBP83" s="54"/>
      <c r="KBQ83" s="54"/>
      <c r="KBR83" s="54"/>
      <c r="KBS83" s="54"/>
      <c r="KBT83" s="54"/>
      <c r="KBU83" s="54"/>
      <c r="KBV83" s="54"/>
      <c r="KBW83" s="54"/>
      <c r="KBX83" s="54"/>
      <c r="KBY83" s="54"/>
      <c r="KBZ83" s="54"/>
      <c r="KCA83" s="54"/>
      <c r="KCB83" s="54"/>
      <c r="KCC83" s="54"/>
      <c r="KCD83" s="54"/>
      <c r="KCE83" s="54"/>
      <c r="KCF83" s="54"/>
      <c r="KCG83" s="54"/>
      <c r="KCH83" s="54"/>
      <c r="KCI83" s="54"/>
      <c r="KCJ83" s="54"/>
      <c r="KCK83" s="54"/>
      <c r="KCL83" s="54"/>
      <c r="KCM83" s="54"/>
      <c r="KCN83" s="54"/>
      <c r="KCO83" s="54"/>
      <c r="KCP83" s="54"/>
      <c r="KCQ83" s="54"/>
      <c r="KCR83" s="54"/>
      <c r="KCS83" s="54"/>
      <c r="KCT83" s="54"/>
      <c r="KCU83" s="54"/>
      <c r="KCV83" s="54"/>
      <c r="KCW83" s="54"/>
      <c r="KCX83" s="54"/>
      <c r="KCY83" s="54"/>
      <c r="KCZ83" s="54"/>
      <c r="KDA83" s="54"/>
      <c r="KDB83" s="54"/>
      <c r="KDC83" s="54"/>
      <c r="KDD83" s="54"/>
      <c r="KDE83" s="54"/>
      <c r="KDF83" s="54"/>
      <c r="KDG83" s="54"/>
      <c r="KDH83" s="54"/>
      <c r="KDI83" s="54"/>
      <c r="KDJ83" s="54"/>
      <c r="KDK83" s="54"/>
      <c r="KDL83" s="54"/>
      <c r="KDM83" s="54"/>
      <c r="KDN83" s="54"/>
      <c r="KDO83" s="54"/>
      <c r="KDP83" s="54"/>
      <c r="KDQ83" s="54"/>
      <c r="KDR83" s="54"/>
      <c r="KDS83" s="54"/>
      <c r="KDT83" s="54"/>
      <c r="KDU83" s="54"/>
      <c r="KDV83" s="54"/>
      <c r="KDW83" s="54"/>
      <c r="KDX83" s="54"/>
      <c r="KDY83" s="54"/>
      <c r="KDZ83" s="54"/>
      <c r="KEA83" s="54"/>
      <c r="KEB83" s="54"/>
      <c r="KEC83" s="54"/>
      <c r="KED83" s="54"/>
      <c r="KEE83" s="54"/>
      <c r="KEF83" s="54"/>
      <c r="KEG83" s="54"/>
      <c r="KEH83" s="54"/>
      <c r="KEI83" s="54"/>
      <c r="KEJ83" s="54"/>
      <c r="KEK83" s="54"/>
      <c r="KEL83" s="54"/>
      <c r="KEM83" s="54"/>
      <c r="KEN83" s="54"/>
      <c r="KEO83" s="54"/>
      <c r="KEP83" s="54"/>
      <c r="KEQ83" s="54"/>
      <c r="KER83" s="54"/>
      <c r="KES83" s="54"/>
      <c r="KET83" s="54"/>
      <c r="KEU83" s="54"/>
      <c r="KEV83" s="54"/>
      <c r="KEW83" s="54"/>
      <c r="KEX83" s="54"/>
      <c r="KEY83" s="54"/>
      <c r="KEZ83" s="54"/>
      <c r="KFA83" s="54"/>
      <c r="KFB83" s="54"/>
      <c r="KFC83" s="54"/>
      <c r="KFD83" s="54"/>
      <c r="KFE83" s="54"/>
      <c r="KFF83" s="54"/>
      <c r="KFG83" s="54"/>
      <c r="KFH83" s="54"/>
      <c r="KFI83" s="54"/>
      <c r="KFJ83" s="54"/>
      <c r="KFK83" s="54"/>
      <c r="KFL83" s="54"/>
      <c r="KFM83" s="54"/>
      <c r="KFN83" s="54"/>
      <c r="KFO83" s="54"/>
      <c r="KFP83" s="54"/>
      <c r="KFQ83" s="54"/>
      <c r="KFR83" s="54"/>
      <c r="KFS83" s="54"/>
      <c r="KFT83" s="54"/>
      <c r="KFU83" s="54"/>
      <c r="KFV83" s="54"/>
      <c r="KFW83" s="54"/>
      <c r="KFX83" s="54"/>
      <c r="KFY83" s="54"/>
      <c r="KFZ83" s="54"/>
      <c r="KGA83" s="54"/>
      <c r="KGB83" s="54"/>
      <c r="KGC83" s="54"/>
      <c r="KGD83" s="54"/>
      <c r="KGE83" s="54"/>
      <c r="KGF83" s="54"/>
      <c r="KGG83" s="54"/>
      <c r="KGH83" s="54"/>
      <c r="KGI83" s="54"/>
      <c r="KGJ83" s="54"/>
      <c r="KGK83" s="54"/>
      <c r="KGL83" s="54"/>
      <c r="KGM83" s="54"/>
      <c r="KGN83" s="54"/>
      <c r="KGO83" s="54"/>
      <c r="KGP83" s="54"/>
      <c r="KGQ83" s="54"/>
      <c r="KGR83" s="54"/>
      <c r="KGS83" s="54"/>
      <c r="KGT83" s="54"/>
      <c r="KGU83" s="54"/>
      <c r="KGV83" s="54"/>
      <c r="KGW83" s="54"/>
      <c r="KGX83" s="54"/>
      <c r="KGY83" s="54"/>
      <c r="KGZ83" s="54"/>
      <c r="KHA83" s="54"/>
      <c r="KHB83" s="54"/>
      <c r="KHC83" s="54"/>
      <c r="KHD83" s="54"/>
      <c r="KHE83" s="54"/>
      <c r="KHF83" s="54"/>
      <c r="KHG83" s="54"/>
      <c r="KHH83" s="54"/>
      <c r="KHI83" s="54"/>
      <c r="KHJ83" s="54"/>
      <c r="KHK83" s="54"/>
      <c r="KHL83" s="54"/>
      <c r="KHM83" s="54"/>
      <c r="KHN83" s="54"/>
      <c r="KHO83" s="54"/>
      <c r="KHP83" s="54"/>
      <c r="KHQ83" s="54"/>
      <c r="KHR83" s="54"/>
      <c r="KHS83" s="54"/>
      <c r="KHT83" s="54"/>
      <c r="KHU83" s="54"/>
      <c r="KHV83" s="54"/>
      <c r="KHW83" s="54"/>
      <c r="KHX83" s="54"/>
      <c r="KHY83" s="54"/>
      <c r="KHZ83" s="54"/>
      <c r="KIA83" s="54"/>
      <c r="KIB83" s="54"/>
      <c r="KIC83" s="54"/>
      <c r="KID83" s="54"/>
      <c r="KIE83" s="54"/>
      <c r="KIF83" s="54"/>
      <c r="KIG83" s="54"/>
      <c r="KIH83" s="54"/>
      <c r="KII83" s="54"/>
      <c r="KIJ83" s="54"/>
      <c r="KIK83" s="54"/>
      <c r="KIL83" s="54"/>
      <c r="KIM83" s="54"/>
      <c r="KIN83" s="54"/>
      <c r="KIO83" s="54"/>
      <c r="KIP83" s="54"/>
      <c r="KIQ83" s="54"/>
      <c r="KIR83" s="54"/>
      <c r="KIS83" s="54"/>
      <c r="KIT83" s="54"/>
      <c r="KIU83" s="54"/>
      <c r="KIV83" s="54"/>
      <c r="KIW83" s="54"/>
      <c r="KIX83" s="54"/>
      <c r="KIY83" s="54"/>
      <c r="KIZ83" s="54"/>
      <c r="KJA83" s="54"/>
      <c r="KJB83" s="54"/>
      <c r="KJC83" s="54"/>
      <c r="KJD83" s="54"/>
      <c r="KJE83" s="54"/>
      <c r="KJF83" s="54"/>
      <c r="KJG83" s="54"/>
      <c r="KJH83" s="54"/>
      <c r="KJI83" s="54"/>
      <c r="KJJ83" s="54"/>
      <c r="KJK83" s="54"/>
      <c r="KJL83" s="54"/>
      <c r="KJM83" s="54"/>
      <c r="KJN83" s="54"/>
      <c r="KJO83" s="54"/>
      <c r="KJP83" s="54"/>
      <c r="KJQ83" s="54"/>
      <c r="KJR83" s="54"/>
      <c r="KJS83" s="54"/>
      <c r="KJT83" s="54"/>
      <c r="KJU83" s="54"/>
      <c r="KJV83" s="54"/>
      <c r="KJW83" s="54"/>
      <c r="KJX83" s="54"/>
      <c r="KJY83" s="54"/>
      <c r="KJZ83" s="54"/>
      <c r="KKA83" s="54"/>
      <c r="KKB83" s="54"/>
      <c r="KKC83" s="54"/>
      <c r="KKD83" s="54"/>
      <c r="KKE83" s="54"/>
      <c r="KKF83" s="54"/>
      <c r="KKG83" s="54"/>
      <c r="KKH83" s="54"/>
      <c r="KKI83" s="54"/>
      <c r="KKJ83" s="54"/>
      <c r="KKK83" s="54"/>
      <c r="KKL83" s="54"/>
      <c r="KKM83" s="54"/>
      <c r="KKN83" s="54"/>
      <c r="KKO83" s="54"/>
      <c r="KKP83" s="54"/>
      <c r="KKQ83" s="54"/>
      <c r="KKR83" s="54"/>
      <c r="KKS83" s="54"/>
      <c r="KKT83" s="54"/>
      <c r="KKU83" s="54"/>
      <c r="KKV83" s="54"/>
      <c r="KKW83" s="54"/>
      <c r="KKX83" s="54"/>
      <c r="KKY83" s="54"/>
      <c r="KKZ83" s="54"/>
      <c r="KLA83" s="54"/>
      <c r="KLB83" s="54"/>
      <c r="KLC83" s="54"/>
      <c r="KLD83" s="54"/>
      <c r="KLE83" s="54"/>
      <c r="KLF83" s="54"/>
      <c r="KLG83" s="54"/>
      <c r="KLH83" s="54"/>
      <c r="KLI83" s="54"/>
      <c r="KLJ83" s="54"/>
      <c r="KLK83" s="54"/>
      <c r="KLL83" s="54"/>
      <c r="KLM83" s="54"/>
      <c r="KLN83" s="54"/>
      <c r="KLO83" s="54"/>
      <c r="KLP83" s="54"/>
      <c r="KLQ83" s="54"/>
      <c r="KLR83" s="54"/>
      <c r="KLS83" s="54"/>
      <c r="KLT83" s="54"/>
      <c r="KLU83" s="54"/>
      <c r="KLV83" s="54"/>
      <c r="KLW83" s="54"/>
      <c r="KLX83" s="54"/>
      <c r="KLY83" s="54"/>
      <c r="KLZ83" s="54"/>
      <c r="KMA83" s="54"/>
      <c r="KMB83" s="54"/>
      <c r="KMC83" s="54"/>
      <c r="KMD83" s="54"/>
      <c r="KME83" s="54"/>
      <c r="KMF83" s="54"/>
      <c r="KMG83" s="54"/>
      <c r="KMH83" s="54"/>
      <c r="KMI83" s="54"/>
      <c r="KMJ83" s="54"/>
      <c r="KMK83" s="54"/>
      <c r="KML83" s="54"/>
      <c r="KMM83" s="54"/>
      <c r="KMN83" s="54"/>
      <c r="KMO83" s="54"/>
      <c r="KMP83" s="54"/>
      <c r="KMQ83" s="54"/>
      <c r="KMR83" s="54"/>
      <c r="KMS83" s="54"/>
      <c r="KMT83" s="54"/>
      <c r="KMU83" s="54"/>
      <c r="KMV83" s="54"/>
      <c r="KMW83" s="54"/>
      <c r="KMX83" s="54"/>
      <c r="KMY83" s="54"/>
      <c r="KMZ83" s="54"/>
      <c r="KNA83" s="54"/>
      <c r="KNB83" s="54"/>
      <c r="KNC83" s="54"/>
      <c r="KND83" s="54"/>
      <c r="KNE83" s="54"/>
      <c r="KNF83" s="54"/>
      <c r="KNG83" s="54"/>
      <c r="KNH83" s="54"/>
      <c r="KNI83" s="54"/>
      <c r="KNJ83" s="54"/>
      <c r="KNK83" s="54"/>
      <c r="KNL83" s="54"/>
      <c r="KNM83" s="54"/>
      <c r="KNN83" s="54"/>
      <c r="KNO83" s="54"/>
      <c r="KNP83" s="54"/>
      <c r="KNQ83" s="54"/>
      <c r="KNR83" s="54"/>
      <c r="KNS83" s="54"/>
      <c r="KNT83" s="54"/>
      <c r="KNU83" s="54"/>
      <c r="KNV83" s="54"/>
      <c r="KNW83" s="54"/>
      <c r="KNX83" s="54"/>
      <c r="KNY83" s="54"/>
      <c r="KNZ83" s="54"/>
      <c r="KOA83" s="54"/>
      <c r="KOB83" s="54"/>
      <c r="KOC83" s="54"/>
      <c r="KOD83" s="54"/>
      <c r="KOE83" s="54"/>
      <c r="KOF83" s="54"/>
      <c r="KOG83" s="54"/>
      <c r="KOH83" s="54"/>
      <c r="KOI83" s="54"/>
      <c r="KOJ83" s="54"/>
      <c r="KOK83" s="54"/>
      <c r="KOL83" s="54"/>
      <c r="KOM83" s="54"/>
      <c r="KON83" s="54"/>
      <c r="KOO83" s="54"/>
      <c r="KOP83" s="54"/>
      <c r="KOQ83" s="54"/>
      <c r="KOR83" s="54"/>
      <c r="KOS83" s="54"/>
      <c r="KOT83" s="54"/>
      <c r="KOU83" s="54"/>
      <c r="KOV83" s="54"/>
      <c r="KOW83" s="54"/>
      <c r="KOX83" s="54"/>
      <c r="KOY83" s="54"/>
      <c r="KOZ83" s="54"/>
      <c r="KPA83" s="54"/>
      <c r="KPB83" s="54"/>
      <c r="KPC83" s="54"/>
      <c r="KPD83" s="54"/>
      <c r="KPE83" s="54"/>
      <c r="KPF83" s="54"/>
      <c r="KPG83" s="54"/>
      <c r="KPH83" s="54"/>
      <c r="KPI83" s="54"/>
      <c r="KPJ83" s="54"/>
      <c r="KPK83" s="54"/>
      <c r="KPL83" s="54"/>
      <c r="KPM83" s="54"/>
      <c r="KPN83" s="54"/>
      <c r="KPO83" s="54"/>
      <c r="KPP83" s="54"/>
      <c r="KPQ83" s="54"/>
      <c r="KPR83" s="54"/>
      <c r="KPS83" s="54"/>
      <c r="KPT83" s="54"/>
      <c r="KPU83" s="54"/>
      <c r="KPV83" s="54"/>
      <c r="KPW83" s="54"/>
      <c r="KPX83" s="54"/>
      <c r="KPY83" s="54"/>
      <c r="KPZ83" s="54"/>
      <c r="KQA83" s="54"/>
      <c r="KQB83" s="54"/>
      <c r="KQC83" s="54"/>
      <c r="KQD83" s="54"/>
      <c r="KQE83" s="54"/>
      <c r="KQF83" s="54"/>
      <c r="KQG83" s="54"/>
      <c r="KQH83" s="54"/>
      <c r="KQI83" s="54"/>
      <c r="KQJ83" s="54"/>
      <c r="KQK83" s="54"/>
      <c r="KQL83" s="54"/>
      <c r="KQM83" s="54"/>
      <c r="KQN83" s="54"/>
      <c r="KQO83" s="54"/>
      <c r="KQP83" s="54"/>
      <c r="KQQ83" s="54"/>
      <c r="KQR83" s="54"/>
      <c r="KQS83" s="54"/>
      <c r="KQT83" s="54"/>
      <c r="KQU83" s="54"/>
      <c r="KQV83" s="54"/>
      <c r="KQW83" s="54"/>
      <c r="KQX83" s="54"/>
      <c r="KQY83" s="54"/>
      <c r="KQZ83" s="54"/>
      <c r="KRA83" s="54"/>
      <c r="KRB83" s="54"/>
      <c r="KRC83" s="54"/>
      <c r="KRD83" s="54"/>
      <c r="KRE83" s="54"/>
      <c r="KRF83" s="54"/>
      <c r="KRG83" s="54"/>
      <c r="KRH83" s="54"/>
      <c r="KRI83" s="54"/>
      <c r="KRJ83" s="54"/>
      <c r="KRK83" s="54"/>
      <c r="KRL83" s="54"/>
      <c r="KRM83" s="54"/>
      <c r="KRN83" s="54"/>
      <c r="KRO83" s="54"/>
      <c r="KRP83" s="54"/>
      <c r="KRQ83" s="54"/>
      <c r="KRR83" s="54"/>
      <c r="KRS83" s="54"/>
      <c r="KRT83" s="54"/>
      <c r="KRU83" s="54"/>
      <c r="KRV83" s="54"/>
      <c r="KRW83" s="54"/>
      <c r="KRX83" s="54"/>
      <c r="KRY83" s="54"/>
      <c r="KRZ83" s="54"/>
      <c r="KSA83" s="54"/>
      <c r="KSB83" s="54"/>
      <c r="KSC83" s="54"/>
      <c r="KSD83" s="54"/>
      <c r="KSE83" s="54"/>
      <c r="KSF83" s="54"/>
      <c r="KSG83" s="54"/>
      <c r="KSH83" s="54"/>
      <c r="KSI83" s="54"/>
      <c r="KSJ83" s="54"/>
      <c r="KSK83" s="54"/>
      <c r="KSL83" s="54"/>
      <c r="KSM83" s="54"/>
      <c r="KSN83" s="54"/>
      <c r="KSO83" s="54"/>
      <c r="KSP83" s="54"/>
      <c r="KSQ83" s="54"/>
      <c r="KSR83" s="54"/>
      <c r="KSS83" s="54"/>
      <c r="KST83" s="54"/>
      <c r="KSU83" s="54"/>
      <c r="KSV83" s="54"/>
      <c r="KSW83" s="54"/>
      <c r="KSX83" s="54"/>
      <c r="KSY83" s="54"/>
      <c r="KSZ83" s="54"/>
      <c r="KTA83" s="54"/>
      <c r="KTB83" s="54"/>
      <c r="KTC83" s="54"/>
      <c r="KTD83" s="54"/>
      <c r="KTE83" s="54"/>
      <c r="KTF83" s="54"/>
      <c r="KTG83" s="54"/>
      <c r="KTH83" s="54"/>
      <c r="KTI83" s="54"/>
      <c r="KTJ83" s="54"/>
      <c r="KTK83" s="54"/>
      <c r="KTL83" s="54"/>
      <c r="KTM83" s="54"/>
      <c r="KTN83" s="54"/>
      <c r="KTO83" s="54"/>
      <c r="KTP83" s="54"/>
      <c r="KTQ83" s="54"/>
      <c r="KTR83" s="54"/>
      <c r="KTS83" s="54"/>
      <c r="KTT83" s="54"/>
      <c r="KTU83" s="54"/>
      <c r="KTV83" s="54"/>
      <c r="KTW83" s="54"/>
      <c r="KTX83" s="54"/>
      <c r="KTY83" s="54"/>
      <c r="KTZ83" s="54"/>
      <c r="KUA83" s="54"/>
      <c r="KUB83" s="54"/>
      <c r="KUC83" s="54"/>
      <c r="KUD83" s="54"/>
      <c r="KUE83" s="54"/>
      <c r="KUF83" s="54"/>
      <c r="KUG83" s="54"/>
      <c r="KUH83" s="54"/>
      <c r="KUI83" s="54"/>
      <c r="KUJ83" s="54"/>
      <c r="KUK83" s="54"/>
      <c r="KUL83" s="54"/>
      <c r="KUM83" s="54"/>
      <c r="KUN83" s="54"/>
      <c r="KUO83" s="54"/>
      <c r="KUP83" s="54"/>
      <c r="KUQ83" s="54"/>
      <c r="KUR83" s="54"/>
      <c r="KUS83" s="54"/>
      <c r="KUT83" s="54"/>
      <c r="KUU83" s="54"/>
      <c r="KUV83" s="54"/>
      <c r="KUW83" s="54"/>
      <c r="KUX83" s="54"/>
      <c r="KUY83" s="54"/>
      <c r="KUZ83" s="54"/>
      <c r="KVA83" s="54"/>
      <c r="KVB83" s="54"/>
      <c r="KVC83" s="54"/>
      <c r="KVD83" s="54"/>
      <c r="KVE83" s="54"/>
      <c r="KVF83" s="54"/>
      <c r="KVG83" s="54"/>
      <c r="KVH83" s="54"/>
      <c r="KVI83" s="54"/>
      <c r="KVJ83" s="54"/>
      <c r="KVK83" s="54"/>
      <c r="KVL83" s="54"/>
      <c r="KVM83" s="54"/>
      <c r="KVN83" s="54"/>
      <c r="KVO83" s="54"/>
      <c r="KVP83" s="54"/>
      <c r="KVQ83" s="54"/>
      <c r="KVR83" s="54"/>
      <c r="KVS83" s="54"/>
      <c r="KVT83" s="54"/>
      <c r="KVU83" s="54"/>
      <c r="KVV83" s="54"/>
      <c r="KVW83" s="54"/>
      <c r="KVX83" s="54"/>
      <c r="KVY83" s="54"/>
      <c r="KVZ83" s="54"/>
      <c r="KWA83" s="54"/>
      <c r="KWB83" s="54"/>
      <c r="KWC83" s="54"/>
      <c r="KWD83" s="54"/>
      <c r="KWE83" s="54"/>
      <c r="KWF83" s="54"/>
      <c r="KWG83" s="54"/>
      <c r="KWH83" s="54"/>
      <c r="KWI83" s="54"/>
      <c r="KWJ83" s="54"/>
      <c r="KWK83" s="54"/>
      <c r="KWL83" s="54"/>
      <c r="KWM83" s="54"/>
      <c r="KWN83" s="54"/>
      <c r="KWO83" s="54"/>
      <c r="KWP83" s="54"/>
      <c r="KWQ83" s="54"/>
      <c r="KWR83" s="54"/>
      <c r="KWS83" s="54"/>
      <c r="KWT83" s="54"/>
      <c r="KWU83" s="54"/>
      <c r="KWV83" s="54"/>
      <c r="KWW83" s="54"/>
      <c r="KWX83" s="54"/>
      <c r="KWY83" s="54"/>
      <c r="KWZ83" s="54"/>
      <c r="KXA83" s="54"/>
      <c r="KXB83" s="54"/>
      <c r="KXC83" s="54"/>
      <c r="KXD83" s="54"/>
      <c r="KXE83" s="54"/>
      <c r="KXF83" s="54"/>
      <c r="KXG83" s="54"/>
      <c r="KXH83" s="54"/>
      <c r="KXI83" s="54"/>
      <c r="KXJ83" s="54"/>
      <c r="KXK83" s="54"/>
      <c r="KXL83" s="54"/>
      <c r="KXM83" s="54"/>
      <c r="KXN83" s="54"/>
      <c r="KXO83" s="54"/>
      <c r="KXP83" s="54"/>
      <c r="KXQ83" s="54"/>
      <c r="KXR83" s="54"/>
      <c r="KXS83" s="54"/>
      <c r="KXT83" s="54"/>
      <c r="KXU83" s="54"/>
      <c r="KXV83" s="54"/>
      <c r="KXW83" s="54"/>
      <c r="KXX83" s="54"/>
      <c r="KXY83" s="54"/>
      <c r="KXZ83" s="54"/>
      <c r="KYA83" s="54"/>
      <c r="KYB83" s="54"/>
      <c r="KYC83" s="54"/>
      <c r="KYD83" s="54"/>
      <c r="KYE83" s="54"/>
      <c r="KYF83" s="54"/>
      <c r="KYG83" s="54"/>
      <c r="KYH83" s="54"/>
      <c r="KYI83" s="54"/>
      <c r="KYJ83" s="54"/>
      <c r="KYK83" s="54"/>
      <c r="KYL83" s="54"/>
      <c r="KYM83" s="54"/>
      <c r="KYN83" s="54"/>
      <c r="KYO83" s="54"/>
      <c r="KYP83" s="54"/>
      <c r="KYQ83" s="54"/>
      <c r="KYR83" s="54"/>
      <c r="KYS83" s="54"/>
      <c r="KYT83" s="54"/>
      <c r="KYU83" s="54"/>
      <c r="KYV83" s="54"/>
      <c r="KYW83" s="54"/>
      <c r="KYX83" s="54"/>
      <c r="KYY83" s="54"/>
      <c r="KYZ83" s="54"/>
      <c r="KZA83" s="54"/>
      <c r="KZB83" s="54"/>
      <c r="KZC83" s="54"/>
      <c r="KZD83" s="54"/>
      <c r="KZE83" s="54"/>
      <c r="KZF83" s="54"/>
      <c r="KZG83" s="54"/>
      <c r="KZH83" s="54"/>
      <c r="KZI83" s="54"/>
      <c r="KZJ83" s="54"/>
      <c r="KZK83" s="54"/>
      <c r="KZL83" s="54"/>
      <c r="KZM83" s="54"/>
      <c r="KZN83" s="54"/>
      <c r="KZO83" s="54"/>
      <c r="KZP83" s="54"/>
      <c r="KZQ83" s="54"/>
      <c r="KZR83" s="54"/>
      <c r="KZS83" s="54"/>
      <c r="KZT83" s="54"/>
      <c r="KZU83" s="54"/>
      <c r="KZV83" s="54"/>
      <c r="KZW83" s="54"/>
      <c r="KZX83" s="54"/>
      <c r="KZY83" s="54"/>
      <c r="KZZ83" s="54"/>
      <c r="LAA83" s="54"/>
      <c r="LAB83" s="54"/>
      <c r="LAC83" s="54"/>
      <c r="LAD83" s="54"/>
      <c r="LAE83" s="54"/>
      <c r="LAF83" s="54"/>
      <c r="LAG83" s="54"/>
      <c r="LAH83" s="54"/>
      <c r="LAI83" s="54"/>
      <c r="LAJ83" s="54"/>
      <c r="LAK83" s="54"/>
      <c r="LAL83" s="54"/>
      <c r="LAM83" s="54"/>
      <c r="LAN83" s="54"/>
      <c r="LAO83" s="54"/>
      <c r="LAP83" s="54"/>
      <c r="LAQ83" s="54"/>
      <c r="LAR83" s="54"/>
      <c r="LAS83" s="54"/>
      <c r="LAT83" s="54"/>
      <c r="LAU83" s="54"/>
      <c r="LAV83" s="54"/>
      <c r="LAW83" s="54"/>
      <c r="LAX83" s="54"/>
      <c r="LAY83" s="54"/>
      <c r="LAZ83" s="54"/>
      <c r="LBA83" s="54"/>
      <c r="LBB83" s="54"/>
      <c r="LBC83" s="54"/>
      <c r="LBD83" s="54"/>
      <c r="LBE83" s="54"/>
      <c r="LBF83" s="54"/>
      <c r="LBG83" s="54"/>
      <c r="LBH83" s="54"/>
      <c r="LBI83" s="54"/>
      <c r="LBJ83" s="54"/>
      <c r="LBK83" s="54"/>
      <c r="LBL83" s="54"/>
      <c r="LBM83" s="54"/>
      <c r="LBN83" s="54"/>
      <c r="LBO83" s="54"/>
      <c r="LBP83" s="54"/>
      <c r="LBQ83" s="54"/>
      <c r="LBR83" s="54"/>
      <c r="LBS83" s="54"/>
      <c r="LBT83" s="54"/>
      <c r="LBU83" s="54"/>
      <c r="LBV83" s="54"/>
      <c r="LBW83" s="54"/>
      <c r="LBX83" s="54"/>
      <c r="LBY83" s="54"/>
      <c r="LBZ83" s="54"/>
      <c r="LCA83" s="54"/>
      <c r="LCB83" s="54"/>
      <c r="LCC83" s="54"/>
      <c r="LCD83" s="54"/>
      <c r="LCE83" s="54"/>
      <c r="LCF83" s="54"/>
      <c r="LCG83" s="54"/>
      <c r="LCH83" s="54"/>
      <c r="LCI83" s="54"/>
      <c r="LCJ83" s="54"/>
      <c r="LCK83" s="54"/>
      <c r="LCL83" s="54"/>
      <c r="LCM83" s="54"/>
      <c r="LCN83" s="54"/>
      <c r="LCO83" s="54"/>
      <c r="LCP83" s="54"/>
      <c r="LCQ83" s="54"/>
      <c r="LCR83" s="54"/>
      <c r="LCS83" s="54"/>
      <c r="LCT83" s="54"/>
      <c r="LCU83" s="54"/>
      <c r="LCV83" s="54"/>
      <c r="LCW83" s="54"/>
      <c r="LCX83" s="54"/>
      <c r="LCY83" s="54"/>
      <c r="LCZ83" s="54"/>
      <c r="LDA83" s="54"/>
      <c r="LDB83" s="54"/>
      <c r="LDC83" s="54"/>
      <c r="LDD83" s="54"/>
      <c r="LDE83" s="54"/>
      <c r="LDF83" s="54"/>
      <c r="LDG83" s="54"/>
      <c r="LDH83" s="54"/>
      <c r="LDI83" s="54"/>
      <c r="LDJ83" s="54"/>
      <c r="LDK83" s="54"/>
      <c r="LDL83" s="54"/>
      <c r="LDM83" s="54"/>
      <c r="LDN83" s="54"/>
      <c r="LDO83" s="54"/>
      <c r="LDP83" s="54"/>
      <c r="LDQ83" s="54"/>
      <c r="LDR83" s="54"/>
      <c r="LDS83" s="54"/>
      <c r="LDT83" s="54"/>
      <c r="LDU83" s="54"/>
      <c r="LDV83" s="54"/>
      <c r="LDW83" s="54"/>
      <c r="LDX83" s="54"/>
      <c r="LDY83" s="54"/>
      <c r="LDZ83" s="54"/>
      <c r="LEA83" s="54"/>
      <c r="LEB83" s="54"/>
      <c r="LEC83" s="54"/>
      <c r="LED83" s="54"/>
      <c r="LEE83" s="54"/>
      <c r="LEF83" s="54"/>
      <c r="LEG83" s="54"/>
      <c r="LEH83" s="54"/>
      <c r="LEI83" s="54"/>
      <c r="LEJ83" s="54"/>
      <c r="LEK83" s="54"/>
      <c r="LEL83" s="54"/>
      <c r="LEM83" s="54"/>
      <c r="LEN83" s="54"/>
      <c r="LEO83" s="54"/>
      <c r="LEP83" s="54"/>
      <c r="LEQ83" s="54"/>
      <c r="LER83" s="54"/>
      <c r="LES83" s="54"/>
      <c r="LET83" s="54"/>
      <c r="LEU83" s="54"/>
      <c r="LEV83" s="54"/>
      <c r="LEW83" s="54"/>
      <c r="LEX83" s="54"/>
      <c r="LEY83" s="54"/>
      <c r="LEZ83" s="54"/>
      <c r="LFA83" s="54"/>
      <c r="LFB83" s="54"/>
      <c r="LFC83" s="54"/>
      <c r="LFD83" s="54"/>
      <c r="LFE83" s="54"/>
      <c r="LFF83" s="54"/>
      <c r="LFG83" s="54"/>
      <c r="LFH83" s="54"/>
      <c r="LFI83" s="54"/>
      <c r="LFJ83" s="54"/>
      <c r="LFK83" s="54"/>
      <c r="LFL83" s="54"/>
      <c r="LFM83" s="54"/>
      <c r="LFN83" s="54"/>
      <c r="LFO83" s="54"/>
      <c r="LFP83" s="54"/>
      <c r="LFQ83" s="54"/>
      <c r="LFR83" s="54"/>
      <c r="LFS83" s="54"/>
      <c r="LFT83" s="54"/>
      <c r="LFU83" s="54"/>
      <c r="LFV83" s="54"/>
      <c r="LFW83" s="54"/>
      <c r="LFX83" s="54"/>
      <c r="LFY83" s="54"/>
      <c r="LFZ83" s="54"/>
      <c r="LGA83" s="54"/>
      <c r="LGB83" s="54"/>
      <c r="LGC83" s="54"/>
      <c r="LGD83" s="54"/>
      <c r="LGE83" s="54"/>
      <c r="LGF83" s="54"/>
      <c r="LGG83" s="54"/>
      <c r="LGH83" s="54"/>
      <c r="LGI83" s="54"/>
      <c r="LGJ83" s="54"/>
      <c r="LGK83" s="54"/>
      <c r="LGL83" s="54"/>
      <c r="LGM83" s="54"/>
      <c r="LGN83" s="54"/>
      <c r="LGO83" s="54"/>
      <c r="LGP83" s="54"/>
      <c r="LGQ83" s="54"/>
      <c r="LGR83" s="54"/>
      <c r="LGS83" s="54"/>
      <c r="LGT83" s="54"/>
      <c r="LGU83" s="54"/>
      <c r="LGV83" s="54"/>
      <c r="LGW83" s="54"/>
      <c r="LGX83" s="54"/>
      <c r="LGY83" s="54"/>
      <c r="LGZ83" s="54"/>
      <c r="LHA83" s="54"/>
      <c r="LHB83" s="54"/>
      <c r="LHC83" s="54"/>
      <c r="LHD83" s="54"/>
      <c r="LHE83" s="54"/>
      <c r="LHF83" s="54"/>
      <c r="LHG83" s="54"/>
      <c r="LHH83" s="54"/>
      <c r="LHI83" s="54"/>
      <c r="LHJ83" s="54"/>
      <c r="LHK83" s="54"/>
      <c r="LHL83" s="54"/>
      <c r="LHM83" s="54"/>
      <c r="LHN83" s="54"/>
      <c r="LHO83" s="54"/>
      <c r="LHP83" s="54"/>
      <c r="LHQ83" s="54"/>
      <c r="LHR83" s="54"/>
      <c r="LHS83" s="54"/>
      <c r="LHT83" s="54"/>
      <c r="LHU83" s="54"/>
      <c r="LHV83" s="54"/>
      <c r="LHW83" s="54"/>
      <c r="LHX83" s="54"/>
      <c r="LHY83" s="54"/>
      <c r="LHZ83" s="54"/>
      <c r="LIA83" s="54"/>
      <c r="LIB83" s="54"/>
      <c r="LIC83" s="54"/>
      <c r="LID83" s="54"/>
      <c r="LIE83" s="54"/>
      <c r="LIF83" s="54"/>
      <c r="LIG83" s="54"/>
      <c r="LIH83" s="54"/>
      <c r="LII83" s="54"/>
      <c r="LIJ83" s="54"/>
      <c r="LIK83" s="54"/>
      <c r="LIL83" s="54"/>
      <c r="LIM83" s="54"/>
      <c r="LIN83" s="54"/>
      <c r="LIO83" s="54"/>
      <c r="LIP83" s="54"/>
      <c r="LIQ83" s="54"/>
      <c r="LIR83" s="54"/>
      <c r="LIS83" s="54"/>
      <c r="LIT83" s="54"/>
      <c r="LIU83" s="54"/>
      <c r="LIV83" s="54"/>
      <c r="LIW83" s="54"/>
      <c r="LIX83" s="54"/>
      <c r="LIY83" s="54"/>
      <c r="LIZ83" s="54"/>
      <c r="LJA83" s="54"/>
      <c r="LJB83" s="54"/>
      <c r="LJC83" s="54"/>
      <c r="LJD83" s="54"/>
      <c r="LJE83" s="54"/>
      <c r="LJF83" s="54"/>
      <c r="LJG83" s="54"/>
      <c r="LJH83" s="54"/>
      <c r="LJI83" s="54"/>
      <c r="LJJ83" s="54"/>
      <c r="LJK83" s="54"/>
      <c r="LJL83" s="54"/>
      <c r="LJM83" s="54"/>
      <c r="LJN83" s="54"/>
      <c r="LJO83" s="54"/>
      <c r="LJP83" s="54"/>
      <c r="LJQ83" s="54"/>
      <c r="LJR83" s="54"/>
      <c r="LJS83" s="54"/>
      <c r="LJT83" s="54"/>
      <c r="LJU83" s="54"/>
      <c r="LJV83" s="54"/>
      <c r="LJW83" s="54"/>
      <c r="LJX83" s="54"/>
      <c r="LJY83" s="54"/>
      <c r="LJZ83" s="54"/>
      <c r="LKA83" s="54"/>
      <c r="LKB83" s="54"/>
      <c r="LKC83" s="54"/>
      <c r="LKD83" s="54"/>
      <c r="LKE83" s="54"/>
      <c r="LKF83" s="54"/>
      <c r="LKG83" s="54"/>
      <c r="LKH83" s="54"/>
      <c r="LKI83" s="54"/>
      <c r="LKJ83" s="54"/>
      <c r="LKK83" s="54"/>
      <c r="LKL83" s="54"/>
      <c r="LKM83" s="54"/>
      <c r="LKN83" s="54"/>
      <c r="LKO83" s="54"/>
      <c r="LKP83" s="54"/>
      <c r="LKQ83" s="54"/>
      <c r="LKR83" s="54"/>
      <c r="LKS83" s="54"/>
      <c r="LKT83" s="54"/>
      <c r="LKU83" s="54"/>
      <c r="LKV83" s="54"/>
      <c r="LKW83" s="54"/>
      <c r="LKX83" s="54"/>
      <c r="LKY83" s="54"/>
      <c r="LKZ83" s="54"/>
      <c r="LLA83" s="54"/>
      <c r="LLB83" s="54"/>
      <c r="LLC83" s="54"/>
      <c r="LLD83" s="54"/>
      <c r="LLE83" s="54"/>
      <c r="LLF83" s="54"/>
      <c r="LLG83" s="54"/>
      <c r="LLH83" s="54"/>
      <c r="LLI83" s="54"/>
      <c r="LLJ83" s="54"/>
      <c r="LLK83" s="54"/>
      <c r="LLL83" s="54"/>
      <c r="LLM83" s="54"/>
      <c r="LLN83" s="54"/>
      <c r="LLO83" s="54"/>
      <c r="LLP83" s="54"/>
      <c r="LLQ83" s="54"/>
      <c r="LLR83" s="54"/>
      <c r="LLS83" s="54"/>
      <c r="LLT83" s="54"/>
      <c r="LLU83" s="54"/>
      <c r="LLV83" s="54"/>
      <c r="LLW83" s="54"/>
      <c r="LLX83" s="54"/>
      <c r="LLY83" s="54"/>
      <c r="LLZ83" s="54"/>
      <c r="LMA83" s="54"/>
      <c r="LMB83" s="54"/>
      <c r="LMC83" s="54"/>
      <c r="LMD83" s="54"/>
      <c r="LME83" s="54"/>
      <c r="LMF83" s="54"/>
      <c r="LMG83" s="54"/>
      <c r="LMH83" s="54"/>
      <c r="LMI83" s="54"/>
      <c r="LMJ83" s="54"/>
      <c r="LMK83" s="54"/>
      <c r="LML83" s="54"/>
      <c r="LMM83" s="54"/>
      <c r="LMN83" s="54"/>
      <c r="LMO83" s="54"/>
      <c r="LMP83" s="54"/>
      <c r="LMQ83" s="54"/>
      <c r="LMR83" s="54"/>
      <c r="LMS83" s="54"/>
      <c r="LMT83" s="54"/>
      <c r="LMU83" s="54"/>
      <c r="LMV83" s="54"/>
      <c r="LMW83" s="54"/>
      <c r="LMX83" s="54"/>
      <c r="LMY83" s="54"/>
      <c r="LMZ83" s="54"/>
      <c r="LNA83" s="54"/>
      <c r="LNB83" s="54"/>
      <c r="LNC83" s="54"/>
      <c r="LND83" s="54"/>
      <c r="LNE83" s="54"/>
      <c r="LNF83" s="54"/>
      <c r="LNG83" s="54"/>
      <c r="LNH83" s="54"/>
      <c r="LNI83" s="54"/>
      <c r="LNJ83" s="54"/>
      <c r="LNK83" s="54"/>
      <c r="LNL83" s="54"/>
      <c r="LNM83" s="54"/>
      <c r="LNN83" s="54"/>
      <c r="LNO83" s="54"/>
      <c r="LNP83" s="54"/>
      <c r="LNQ83" s="54"/>
      <c r="LNR83" s="54"/>
      <c r="LNS83" s="54"/>
      <c r="LNT83" s="54"/>
      <c r="LNU83" s="54"/>
      <c r="LNV83" s="54"/>
      <c r="LNW83" s="54"/>
      <c r="LNX83" s="54"/>
      <c r="LNY83" s="54"/>
      <c r="LNZ83" s="54"/>
      <c r="LOA83" s="54"/>
      <c r="LOB83" s="54"/>
      <c r="LOC83" s="54"/>
      <c r="LOD83" s="54"/>
      <c r="LOE83" s="54"/>
      <c r="LOF83" s="54"/>
      <c r="LOG83" s="54"/>
      <c r="LOH83" s="54"/>
      <c r="LOI83" s="54"/>
      <c r="LOJ83" s="54"/>
      <c r="LOK83" s="54"/>
      <c r="LOL83" s="54"/>
      <c r="LOM83" s="54"/>
      <c r="LON83" s="54"/>
      <c r="LOO83" s="54"/>
      <c r="LOP83" s="54"/>
      <c r="LOQ83" s="54"/>
      <c r="LOR83" s="54"/>
      <c r="LOS83" s="54"/>
      <c r="LOT83" s="54"/>
      <c r="LOU83" s="54"/>
      <c r="LOV83" s="54"/>
      <c r="LOW83" s="54"/>
      <c r="LOX83" s="54"/>
      <c r="LOY83" s="54"/>
      <c r="LOZ83" s="54"/>
      <c r="LPA83" s="54"/>
      <c r="LPB83" s="54"/>
      <c r="LPC83" s="54"/>
      <c r="LPD83" s="54"/>
      <c r="LPE83" s="54"/>
      <c r="LPF83" s="54"/>
      <c r="LPG83" s="54"/>
      <c r="LPH83" s="54"/>
      <c r="LPI83" s="54"/>
      <c r="LPJ83" s="54"/>
      <c r="LPK83" s="54"/>
      <c r="LPL83" s="54"/>
      <c r="LPM83" s="54"/>
      <c r="LPN83" s="54"/>
      <c r="LPO83" s="54"/>
      <c r="LPP83" s="54"/>
      <c r="LPQ83" s="54"/>
      <c r="LPR83" s="54"/>
      <c r="LPS83" s="54"/>
      <c r="LPT83" s="54"/>
      <c r="LPU83" s="54"/>
      <c r="LPV83" s="54"/>
      <c r="LPW83" s="54"/>
      <c r="LPX83" s="54"/>
      <c r="LPY83" s="54"/>
      <c r="LPZ83" s="54"/>
      <c r="LQA83" s="54"/>
      <c r="LQB83" s="54"/>
      <c r="LQC83" s="54"/>
      <c r="LQD83" s="54"/>
      <c r="LQE83" s="54"/>
      <c r="LQF83" s="54"/>
      <c r="LQG83" s="54"/>
      <c r="LQH83" s="54"/>
      <c r="LQI83" s="54"/>
      <c r="LQJ83" s="54"/>
      <c r="LQK83" s="54"/>
      <c r="LQL83" s="54"/>
      <c r="LQM83" s="54"/>
      <c r="LQN83" s="54"/>
      <c r="LQO83" s="54"/>
      <c r="LQP83" s="54"/>
      <c r="LQQ83" s="54"/>
      <c r="LQR83" s="54"/>
      <c r="LQS83" s="54"/>
      <c r="LQT83" s="54"/>
      <c r="LQU83" s="54"/>
      <c r="LQV83" s="54"/>
      <c r="LQW83" s="54"/>
      <c r="LQX83" s="54"/>
      <c r="LQY83" s="54"/>
      <c r="LQZ83" s="54"/>
      <c r="LRA83" s="54"/>
      <c r="LRB83" s="54"/>
      <c r="LRC83" s="54"/>
      <c r="LRD83" s="54"/>
      <c r="LRE83" s="54"/>
      <c r="LRF83" s="54"/>
      <c r="LRG83" s="54"/>
      <c r="LRH83" s="54"/>
      <c r="LRI83" s="54"/>
      <c r="LRJ83" s="54"/>
      <c r="LRK83" s="54"/>
      <c r="LRL83" s="54"/>
      <c r="LRM83" s="54"/>
      <c r="LRN83" s="54"/>
      <c r="LRO83" s="54"/>
      <c r="LRP83" s="54"/>
      <c r="LRQ83" s="54"/>
      <c r="LRR83" s="54"/>
      <c r="LRS83" s="54"/>
      <c r="LRT83" s="54"/>
      <c r="LRU83" s="54"/>
      <c r="LRV83" s="54"/>
      <c r="LRW83" s="54"/>
      <c r="LRX83" s="54"/>
      <c r="LRY83" s="54"/>
      <c r="LRZ83" s="54"/>
      <c r="LSA83" s="54"/>
      <c r="LSB83" s="54"/>
      <c r="LSC83" s="54"/>
      <c r="LSD83" s="54"/>
      <c r="LSE83" s="54"/>
      <c r="LSF83" s="54"/>
      <c r="LSG83" s="54"/>
      <c r="LSH83" s="54"/>
      <c r="LSI83" s="54"/>
      <c r="LSJ83" s="54"/>
      <c r="LSK83" s="54"/>
      <c r="LSL83" s="54"/>
      <c r="LSM83" s="54"/>
      <c r="LSN83" s="54"/>
      <c r="LSO83" s="54"/>
      <c r="LSP83" s="54"/>
      <c r="LSQ83" s="54"/>
      <c r="LSR83" s="54"/>
      <c r="LSS83" s="54"/>
      <c r="LST83" s="54"/>
      <c r="LSU83" s="54"/>
      <c r="LSV83" s="54"/>
      <c r="LSW83" s="54"/>
      <c r="LSX83" s="54"/>
      <c r="LSY83" s="54"/>
      <c r="LSZ83" s="54"/>
      <c r="LTA83" s="54"/>
      <c r="LTB83" s="54"/>
      <c r="LTC83" s="54"/>
      <c r="LTD83" s="54"/>
      <c r="LTE83" s="54"/>
      <c r="LTF83" s="54"/>
      <c r="LTG83" s="54"/>
      <c r="LTH83" s="54"/>
      <c r="LTI83" s="54"/>
      <c r="LTJ83" s="54"/>
      <c r="LTK83" s="54"/>
      <c r="LTL83" s="54"/>
      <c r="LTM83" s="54"/>
      <c r="LTN83" s="54"/>
      <c r="LTO83" s="54"/>
      <c r="LTP83" s="54"/>
      <c r="LTQ83" s="54"/>
      <c r="LTR83" s="54"/>
      <c r="LTS83" s="54"/>
      <c r="LTT83" s="54"/>
      <c r="LTU83" s="54"/>
      <c r="LTV83" s="54"/>
      <c r="LTW83" s="54"/>
      <c r="LTX83" s="54"/>
      <c r="LTY83" s="54"/>
      <c r="LTZ83" s="54"/>
      <c r="LUA83" s="54"/>
      <c r="LUB83" s="54"/>
      <c r="LUC83" s="54"/>
      <c r="LUD83" s="54"/>
      <c r="LUE83" s="54"/>
      <c r="LUF83" s="54"/>
      <c r="LUG83" s="54"/>
      <c r="LUH83" s="54"/>
      <c r="LUI83" s="54"/>
      <c r="LUJ83" s="54"/>
      <c r="LUK83" s="54"/>
      <c r="LUL83" s="54"/>
      <c r="LUM83" s="54"/>
      <c r="LUN83" s="54"/>
      <c r="LUO83" s="54"/>
      <c r="LUP83" s="54"/>
      <c r="LUQ83" s="54"/>
      <c r="LUR83" s="54"/>
      <c r="LUS83" s="54"/>
      <c r="LUT83" s="54"/>
      <c r="LUU83" s="54"/>
      <c r="LUV83" s="54"/>
      <c r="LUW83" s="54"/>
      <c r="LUX83" s="54"/>
      <c r="LUY83" s="54"/>
      <c r="LUZ83" s="54"/>
      <c r="LVA83" s="54"/>
      <c r="LVB83" s="54"/>
      <c r="LVC83" s="54"/>
      <c r="LVD83" s="54"/>
      <c r="LVE83" s="54"/>
      <c r="LVF83" s="54"/>
      <c r="LVG83" s="54"/>
      <c r="LVH83" s="54"/>
      <c r="LVI83" s="54"/>
      <c r="LVJ83" s="54"/>
      <c r="LVK83" s="54"/>
      <c r="LVL83" s="54"/>
      <c r="LVM83" s="54"/>
      <c r="LVN83" s="54"/>
      <c r="LVO83" s="54"/>
      <c r="LVP83" s="54"/>
      <c r="LVQ83" s="54"/>
      <c r="LVR83" s="54"/>
      <c r="LVS83" s="54"/>
      <c r="LVT83" s="54"/>
      <c r="LVU83" s="54"/>
      <c r="LVV83" s="54"/>
      <c r="LVW83" s="54"/>
      <c r="LVX83" s="54"/>
      <c r="LVY83" s="54"/>
      <c r="LVZ83" s="54"/>
      <c r="LWA83" s="54"/>
      <c r="LWB83" s="54"/>
      <c r="LWC83" s="54"/>
      <c r="LWD83" s="54"/>
      <c r="LWE83" s="54"/>
      <c r="LWF83" s="54"/>
      <c r="LWG83" s="54"/>
      <c r="LWH83" s="54"/>
      <c r="LWI83" s="54"/>
      <c r="LWJ83" s="54"/>
      <c r="LWK83" s="54"/>
      <c r="LWL83" s="54"/>
      <c r="LWM83" s="54"/>
      <c r="LWN83" s="54"/>
      <c r="LWO83" s="54"/>
      <c r="LWP83" s="54"/>
      <c r="LWQ83" s="54"/>
      <c r="LWR83" s="54"/>
      <c r="LWS83" s="54"/>
      <c r="LWT83" s="54"/>
      <c r="LWU83" s="54"/>
      <c r="LWV83" s="54"/>
      <c r="LWW83" s="54"/>
      <c r="LWX83" s="54"/>
      <c r="LWY83" s="54"/>
      <c r="LWZ83" s="54"/>
      <c r="LXA83" s="54"/>
      <c r="LXB83" s="54"/>
      <c r="LXC83" s="54"/>
      <c r="LXD83" s="54"/>
      <c r="LXE83" s="54"/>
      <c r="LXF83" s="54"/>
      <c r="LXG83" s="54"/>
      <c r="LXH83" s="54"/>
      <c r="LXI83" s="54"/>
      <c r="LXJ83" s="54"/>
      <c r="LXK83" s="54"/>
      <c r="LXL83" s="54"/>
      <c r="LXM83" s="54"/>
      <c r="LXN83" s="54"/>
      <c r="LXO83" s="54"/>
      <c r="LXP83" s="54"/>
      <c r="LXQ83" s="54"/>
      <c r="LXR83" s="54"/>
      <c r="LXS83" s="54"/>
      <c r="LXT83" s="54"/>
      <c r="LXU83" s="54"/>
      <c r="LXV83" s="54"/>
      <c r="LXW83" s="54"/>
      <c r="LXX83" s="54"/>
      <c r="LXY83" s="54"/>
      <c r="LXZ83" s="54"/>
      <c r="LYA83" s="54"/>
      <c r="LYB83" s="54"/>
      <c r="LYC83" s="54"/>
      <c r="LYD83" s="54"/>
      <c r="LYE83" s="54"/>
      <c r="LYF83" s="54"/>
      <c r="LYG83" s="54"/>
      <c r="LYH83" s="54"/>
      <c r="LYI83" s="54"/>
      <c r="LYJ83" s="54"/>
      <c r="LYK83" s="54"/>
      <c r="LYL83" s="54"/>
      <c r="LYM83" s="54"/>
      <c r="LYN83" s="54"/>
      <c r="LYO83" s="54"/>
      <c r="LYP83" s="54"/>
      <c r="LYQ83" s="54"/>
      <c r="LYR83" s="54"/>
      <c r="LYS83" s="54"/>
      <c r="LYT83" s="54"/>
      <c r="LYU83" s="54"/>
      <c r="LYV83" s="54"/>
      <c r="LYW83" s="54"/>
      <c r="LYX83" s="54"/>
      <c r="LYY83" s="54"/>
      <c r="LYZ83" s="54"/>
      <c r="LZA83" s="54"/>
      <c r="LZB83" s="54"/>
      <c r="LZC83" s="54"/>
      <c r="LZD83" s="54"/>
      <c r="LZE83" s="54"/>
      <c r="LZF83" s="54"/>
      <c r="LZG83" s="54"/>
      <c r="LZH83" s="54"/>
      <c r="LZI83" s="54"/>
      <c r="LZJ83" s="54"/>
      <c r="LZK83" s="54"/>
      <c r="LZL83" s="54"/>
      <c r="LZM83" s="54"/>
      <c r="LZN83" s="54"/>
      <c r="LZO83" s="54"/>
      <c r="LZP83" s="54"/>
      <c r="LZQ83" s="54"/>
      <c r="LZR83" s="54"/>
      <c r="LZS83" s="54"/>
      <c r="LZT83" s="54"/>
      <c r="LZU83" s="54"/>
      <c r="LZV83" s="54"/>
      <c r="LZW83" s="54"/>
      <c r="LZX83" s="54"/>
      <c r="LZY83" s="54"/>
      <c r="LZZ83" s="54"/>
      <c r="MAA83" s="54"/>
      <c r="MAB83" s="54"/>
      <c r="MAC83" s="54"/>
      <c r="MAD83" s="54"/>
      <c r="MAE83" s="54"/>
      <c r="MAF83" s="54"/>
      <c r="MAG83" s="54"/>
      <c r="MAH83" s="54"/>
      <c r="MAI83" s="54"/>
      <c r="MAJ83" s="54"/>
      <c r="MAK83" s="54"/>
      <c r="MAL83" s="54"/>
      <c r="MAM83" s="54"/>
      <c r="MAN83" s="54"/>
      <c r="MAO83" s="54"/>
      <c r="MAP83" s="54"/>
      <c r="MAQ83" s="54"/>
      <c r="MAR83" s="54"/>
      <c r="MAS83" s="54"/>
      <c r="MAT83" s="54"/>
      <c r="MAU83" s="54"/>
      <c r="MAV83" s="54"/>
      <c r="MAW83" s="54"/>
      <c r="MAX83" s="54"/>
      <c r="MAY83" s="54"/>
      <c r="MAZ83" s="54"/>
      <c r="MBA83" s="54"/>
      <c r="MBB83" s="54"/>
      <c r="MBC83" s="54"/>
      <c r="MBD83" s="54"/>
      <c r="MBE83" s="54"/>
      <c r="MBF83" s="54"/>
      <c r="MBG83" s="54"/>
      <c r="MBH83" s="54"/>
      <c r="MBI83" s="54"/>
      <c r="MBJ83" s="54"/>
      <c r="MBK83" s="54"/>
      <c r="MBL83" s="54"/>
      <c r="MBM83" s="54"/>
      <c r="MBN83" s="54"/>
      <c r="MBO83" s="54"/>
      <c r="MBP83" s="54"/>
      <c r="MBQ83" s="54"/>
      <c r="MBR83" s="54"/>
      <c r="MBS83" s="54"/>
      <c r="MBT83" s="54"/>
      <c r="MBU83" s="54"/>
      <c r="MBV83" s="54"/>
      <c r="MBW83" s="54"/>
      <c r="MBX83" s="54"/>
      <c r="MBY83" s="54"/>
      <c r="MBZ83" s="54"/>
      <c r="MCA83" s="54"/>
      <c r="MCB83" s="54"/>
      <c r="MCC83" s="54"/>
      <c r="MCD83" s="54"/>
      <c r="MCE83" s="54"/>
      <c r="MCF83" s="54"/>
      <c r="MCG83" s="54"/>
      <c r="MCH83" s="54"/>
      <c r="MCI83" s="54"/>
      <c r="MCJ83" s="54"/>
      <c r="MCK83" s="54"/>
      <c r="MCL83" s="54"/>
      <c r="MCM83" s="54"/>
      <c r="MCN83" s="54"/>
      <c r="MCO83" s="54"/>
      <c r="MCP83" s="54"/>
      <c r="MCQ83" s="54"/>
      <c r="MCR83" s="54"/>
      <c r="MCS83" s="54"/>
      <c r="MCT83" s="54"/>
      <c r="MCU83" s="54"/>
      <c r="MCV83" s="54"/>
      <c r="MCW83" s="54"/>
      <c r="MCX83" s="54"/>
      <c r="MCY83" s="54"/>
      <c r="MCZ83" s="54"/>
      <c r="MDA83" s="54"/>
      <c r="MDB83" s="54"/>
      <c r="MDC83" s="54"/>
      <c r="MDD83" s="54"/>
      <c r="MDE83" s="54"/>
      <c r="MDF83" s="54"/>
      <c r="MDG83" s="54"/>
      <c r="MDH83" s="54"/>
      <c r="MDI83" s="54"/>
      <c r="MDJ83" s="54"/>
      <c r="MDK83" s="54"/>
      <c r="MDL83" s="54"/>
      <c r="MDM83" s="54"/>
      <c r="MDN83" s="54"/>
      <c r="MDO83" s="54"/>
      <c r="MDP83" s="54"/>
      <c r="MDQ83" s="54"/>
      <c r="MDR83" s="54"/>
      <c r="MDS83" s="54"/>
      <c r="MDT83" s="54"/>
      <c r="MDU83" s="54"/>
      <c r="MDV83" s="54"/>
      <c r="MDW83" s="54"/>
      <c r="MDX83" s="54"/>
      <c r="MDY83" s="54"/>
      <c r="MDZ83" s="54"/>
      <c r="MEA83" s="54"/>
      <c r="MEB83" s="54"/>
      <c r="MEC83" s="54"/>
      <c r="MED83" s="54"/>
      <c r="MEE83" s="54"/>
      <c r="MEF83" s="54"/>
      <c r="MEG83" s="54"/>
      <c r="MEH83" s="54"/>
      <c r="MEI83" s="54"/>
      <c r="MEJ83" s="54"/>
      <c r="MEK83" s="54"/>
      <c r="MEL83" s="54"/>
      <c r="MEM83" s="54"/>
      <c r="MEN83" s="54"/>
      <c r="MEO83" s="54"/>
      <c r="MEP83" s="54"/>
      <c r="MEQ83" s="54"/>
      <c r="MER83" s="54"/>
      <c r="MES83" s="54"/>
      <c r="MET83" s="54"/>
      <c r="MEU83" s="54"/>
      <c r="MEV83" s="54"/>
      <c r="MEW83" s="54"/>
      <c r="MEX83" s="54"/>
      <c r="MEY83" s="54"/>
      <c r="MEZ83" s="54"/>
      <c r="MFA83" s="54"/>
      <c r="MFB83" s="54"/>
      <c r="MFC83" s="54"/>
      <c r="MFD83" s="54"/>
      <c r="MFE83" s="54"/>
      <c r="MFF83" s="54"/>
      <c r="MFG83" s="54"/>
      <c r="MFH83" s="54"/>
      <c r="MFI83" s="54"/>
      <c r="MFJ83" s="54"/>
      <c r="MFK83" s="54"/>
      <c r="MFL83" s="54"/>
      <c r="MFM83" s="54"/>
      <c r="MFN83" s="54"/>
      <c r="MFO83" s="54"/>
      <c r="MFP83" s="54"/>
      <c r="MFQ83" s="54"/>
      <c r="MFR83" s="54"/>
      <c r="MFS83" s="54"/>
      <c r="MFT83" s="54"/>
      <c r="MFU83" s="54"/>
      <c r="MFV83" s="54"/>
      <c r="MFW83" s="54"/>
      <c r="MFX83" s="54"/>
      <c r="MFY83" s="54"/>
      <c r="MFZ83" s="54"/>
      <c r="MGA83" s="54"/>
      <c r="MGB83" s="54"/>
      <c r="MGC83" s="54"/>
      <c r="MGD83" s="54"/>
      <c r="MGE83" s="54"/>
      <c r="MGF83" s="54"/>
      <c r="MGG83" s="54"/>
      <c r="MGH83" s="54"/>
      <c r="MGI83" s="54"/>
      <c r="MGJ83" s="54"/>
      <c r="MGK83" s="54"/>
      <c r="MGL83" s="54"/>
      <c r="MGM83" s="54"/>
      <c r="MGN83" s="54"/>
      <c r="MGO83" s="54"/>
      <c r="MGP83" s="54"/>
      <c r="MGQ83" s="54"/>
      <c r="MGR83" s="54"/>
      <c r="MGS83" s="54"/>
      <c r="MGT83" s="54"/>
      <c r="MGU83" s="54"/>
      <c r="MGV83" s="54"/>
      <c r="MGW83" s="54"/>
      <c r="MGX83" s="54"/>
      <c r="MGY83" s="54"/>
      <c r="MGZ83" s="54"/>
      <c r="MHA83" s="54"/>
      <c r="MHB83" s="54"/>
      <c r="MHC83" s="54"/>
      <c r="MHD83" s="54"/>
      <c r="MHE83" s="54"/>
      <c r="MHF83" s="54"/>
      <c r="MHG83" s="54"/>
      <c r="MHH83" s="54"/>
      <c r="MHI83" s="54"/>
      <c r="MHJ83" s="54"/>
      <c r="MHK83" s="54"/>
      <c r="MHL83" s="54"/>
      <c r="MHM83" s="54"/>
      <c r="MHN83" s="54"/>
      <c r="MHO83" s="54"/>
      <c r="MHP83" s="54"/>
      <c r="MHQ83" s="54"/>
      <c r="MHR83" s="54"/>
      <c r="MHS83" s="54"/>
      <c r="MHT83" s="54"/>
      <c r="MHU83" s="54"/>
      <c r="MHV83" s="54"/>
      <c r="MHW83" s="54"/>
      <c r="MHX83" s="54"/>
      <c r="MHY83" s="54"/>
      <c r="MHZ83" s="54"/>
      <c r="MIA83" s="54"/>
      <c r="MIB83" s="54"/>
      <c r="MIC83" s="54"/>
      <c r="MID83" s="54"/>
      <c r="MIE83" s="54"/>
      <c r="MIF83" s="54"/>
      <c r="MIG83" s="54"/>
      <c r="MIH83" s="54"/>
      <c r="MII83" s="54"/>
      <c r="MIJ83" s="54"/>
      <c r="MIK83" s="54"/>
      <c r="MIL83" s="54"/>
      <c r="MIM83" s="54"/>
      <c r="MIN83" s="54"/>
      <c r="MIO83" s="54"/>
      <c r="MIP83" s="54"/>
      <c r="MIQ83" s="54"/>
      <c r="MIR83" s="54"/>
      <c r="MIS83" s="54"/>
      <c r="MIT83" s="54"/>
      <c r="MIU83" s="54"/>
      <c r="MIV83" s="54"/>
      <c r="MIW83" s="54"/>
      <c r="MIX83" s="54"/>
      <c r="MIY83" s="54"/>
      <c r="MIZ83" s="54"/>
      <c r="MJA83" s="54"/>
      <c r="MJB83" s="54"/>
      <c r="MJC83" s="54"/>
      <c r="MJD83" s="54"/>
      <c r="MJE83" s="54"/>
      <c r="MJF83" s="54"/>
      <c r="MJG83" s="54"/>
      <c r="MJH83" s="54"/>
      <c r="MJI83" s="54"/>
      <c r="MJJ83" s="54"/>
      <c r="MJK83" s="54"/>
      <c r="MJL83" s="54"/>
      <c r="MJM83" s="54"/>
      <c r="MJN83" s="54"/>
      <c r="MJO83" s="54"/>
      <c r="MJP83" s="54"/>
      <c r="MJQ83" s="54"/>
      <c r="MJR83" s="54"/>
      <c r="MJS83" s="54"/>
      <c r="MJT83" s="54"/>
      <c r="MJU83" s="54"/>
      <c r="MJV83" s="54"/>
      <c r="MJW83" s="54"/>
      <c r="MJX83" s="54"/>
      <c r="MJY83" s="54"/>
      <c r="MJZ83" s="54"/>
      <c r="MKA83" s="54"/>
      <c r="MKB83" s="54"/>
      <c r="MKC83" s="54"/>
      <c r="MKD83" s="54"/>
      <c r="MKE83" s="54"/>
      <c r="MKF83" s="54"/>
      <c r="MKG83" s="54"/>
      <c r="MKH83" s="54"/>
      <c r="MKI83" s="54"/>
      <c r="MKJ83" s="54"/>
      <c r="MKK83" s="54"/>
      <c r="MKL83" s="54"/>
      <c r="MKM83" s="54"/>
      <c r="MKN83" s="54"/>
      <c r="MKO83" s="54"/>
      <c r="MKP83" s="54"/>
      <c r="MKQ83" s="54"/>
      <c r="MKR83" s="54"/>
      <c r="MKS83" s="54"/>
      <c r="MKT83" s="54"/>
      <c r="MKU83" s="54"/>
      <c r="MKV83" s="54"/>
      <c r="MKW83" s="54"/>
      <c r="MKX83" s="54"/>
      <c r="MKY83" s="54"/>
      <c r="MKZ83" s="54"/>
      <c r="MLA83" s="54"/>
      <c r="MLB83" s="54"/>
      <c r="MLC83" s="54"/>
      <c r="MLD83" s="54"/>
      <c r="MLE83" s="54"/>
      <c r="MLF83" s="54"/>
      <c r="MLG83" s="54"/>
      <c r="MLH83" s="54"/>
      <c r="MLI83" s="54"/>
      <c r="MLJ83" s="54"/>
      <c r="MLK83" s="54"/>
      <c r="MLL83" s="54"/>
      <c r="MLM83" s="54"/>
      <c r="MLN83" s="54"/>
      <c r="MLO83" s="54"/>
      <c r="MLP83" s="54"/>
      <c r="MLQ83" s="54"/>
      <c r="MLR83" s="54"/>
      <c r="MLS83" s="54"/>
      <c r="MLT83" s="54"/>
      <c r="MLU83" s="54"/>
      <c r="MLV83" s="54"/>
      <c r="MLW83" s="54"/>
      <c r="MLX83" s="54"/>
      <c r="MLY83" s="54"/>
      <c r="MLZ83" s="54"/>
      <c r="MMA83" s="54"/>
      <c r="MMB83" s="54"/>
      <c r="MMC83" s="54"/>
      <c r="MMD83" s="54"/>
      <c r="MME83" s="54"/>
      <c r="MMF83" s="54"/>
      <c r="MMG83" s="54"/>
      <c r="MMH83" s="54"/>
      <c r="MMI83" s="54"/>
      <c r="MMJ83" s="54"/>
      <c r="MMK83" s="54"/>
      <c r="MML83" s="54"/>
      <c r="MMM83" s="54"/>
      <c r="MMN83" s="54"/>
      <c r="MMO83" s="54"/>
      <c r="MMP83" s="54"/>
      <c r="MMQ83" s="54"/>
      <c r="MMR83" s="54"/>
      <c r="MMS83" s="54"/>
      <c r="MMT83" s="54"/>
      <c r="MMU83" s="54"/>
      <c r="MMV83" s="54"/>
      <c r="MMW83" s="54"/>
      <c r="MMX83" s="54"/>
      <c r="MMY83" s="54"/>
      <c r="MMZ83" s="54"/>
      <c r="MNA83" s="54"/>
      <c r="MNB83" s="54"/>
      <c r="MNC83" s="54"/>
      <c r="MND83" s="54"/>
      <c r="MNE83" s="54"/>
      <c r="MNF83" s="54"/>
      <c r="MNG83" s="54"/>
      <c r="MNH83" s="54"/>
      <c r="MNI83" s="54"/>
      <c r="MNJ83" s="54"/>
      <c r="MNK83" s="54"/>
      <c r="MNL83" s="54"/>
      <c r="MNM83" s="54"/>
      <c r="MNN83" s="54"/>
      <c r="MNO83" s="54"/>
      <c r="MNP83" s="54"/>
      <c r="MNQ83" s="54"/>
      <c r="MNR83" s="54"/>
      <c r="MNS83" s="54"/>
      <c r="MNT83" s="54"/>
      <c r="MNU83" s="54"/>
      <c r="MNV83" s="54"/>
      <c r="MNW83" s="54"/>
      <c r="MNX83" s="54"/>
      <c r="MNY83" s="54"/>
      <c r="MNZ83" s="54"/>
      <c r="MOA83" s="54"/>
      <c r="MOB83" s="54"/>
      <c r="MOC83" s="54"/>
      <c r="MOD83" s="54"/>
      <c r="MOE83" s="54"/>
      <c r="MOF83" s="54"/>
      <c r="MOG83" s="54"/>
      <c r="MOH83" s="54"/>
      <c r="MOI83" s="54"/>
      <c r="MOJ83" s="54"/>
      <c r="MOK83" s="54"/>
      <c r="MOL83" s="54"/>
      <c r="MOM83" s="54"/>
      <c r="MON83" s="54"/>
      <c r="MOO83" s="54"/>
      <c r="MOP83" s="54"/>
      <c r="MOQ83" s="54"/>
      <c r="MOR83" s="54"/>
      <c r="MOS83" s="54"/>
      <c r="MOT83" s="54"/>
      <c r="MOU83" s="54"/>
      <c r="MOV83" s="54"/>
      <c r="MOW83" s="54"/>
      <c r="MOX83" s="54"/>
      <c r="MOY83" s="54"/>
      <c r="MOZ83" s="54"/>
      <c r="MPA83" s="54"/>
      <c r="MPB83" s="54"/>
      <c r="MPC83" s="54"/>
      <c r="MPD83" s="54"/>
      <c r="MPE83" s="54"/>
      <c r="MPF83" s="54"/>
      <c r="MPG83" s="54"/>
      <c r="MPH83" s="54"/>
      <c r="MPI83" s="54"/>
      <c r="MPJ83" s="54"/>
      <c r="MPK83" s="54"/>
      <c r="MPL83" s="54"/>
      <c r="MPM83" s="54"/>
      <c r="MPN83" s="54"/>
      <c r="MPO83" s="54"/>
      <c r="MPP83" s="54"/>
      <c r="MPQ83" s="54"/>
      <c r="MPR83" s="54"/>
      <c r="MPS83" s="54"/>
      <c r="MPT83" s="54"/>
      <c r="MPU83" s="54"/>
      <c r="MPV83" s="54"/>
      <c r="MPW83" s="54"/>
      <c r="MPX83" s="54"/>
      <c r="MPY83" s="54"/>
      <c r="MPZ83" s="54"/>
      <c r="MQA83" s="54"/>
      <c r="MQB83" s="54"/>
      <c r="MQC83" s="54"/>
      <c r="MQD83" s="54"/>
      <c r="MQE83" s="54"/>
      <c r="MQF83" s="54"/>
      <c r="MQG83" s="54"/>
      <c r="MQH83" s="54"/>
      <c r="MQI83" s="54"/>
      <c r="MQJ83" s="54"/>
      <c r="MQK83" s="54"/>
      <c r="MQL83" s="54"/>
      <c r="MQM83" s="54"/>
      <c r="MQN83" s="54"/>
      <c r="MQO83" s="54"/>
      <c r="MQP83" s="54"/>
      <c r="MQQ83" s="54"/>
      <c r="MQR83" s="54"/>
      <c r="MQS83" s="54"/>
      <c r="MQT83" s="54"/>
      <c r="MQU83" s="54"/>
      <c r="MQV83" s="54"/>
      <c r="MQW83" s="54"/>
      <c r="MQX83" s="54"/>
      <c r="MQY83" s="54"/>
      <c r="MQZ83" s="54"/>
      <c r="MRA83" s="54"/>
      <c r="MRB83" s="54"/>
      <c r="MRC83" s="54"/>
      <c r="MRD83" s="54"/>
      <c r="MRE83" s="54"/>
      <c r="MRF83" s="54"/>
      <c r="MRG83" s="54"/>
      <c r="MRH83" s="54"/>
      <c r="MRI83" s="54"/>
      <c r="MRJ83" s="54"/>
      <c r="MRK83" s="54"/>
      <c r="MRL83" s="54"/>
      <c r="MRM83" s="54"/>
      <c r="MRN83" s="54"/>
      <c r="MRO83" s="54"/>
      <c r="MRP83" s="54"/>
      <c r="MRQ83" s="54"/>
      <c r="MRR83" s="54"/>
      <c r="MRS83" s="54"/>
      <c r="MRT83" s="54"/>
      <c r="MRU83" s="54"/>
      <c r="MRV83" s="54"/>
      <c r="MRW83" s="54"/>
      <c r="MRX83" s="54"/>
      <c r="MRY83" s="54"/>
      <c r="MRZ83" s="54"/>
      <c r="MSA83" s="54"/>
      <c r="MSB83" s="54"/>
      <c r="MSC83" s="54"/>
      <c r="MSD83" s="54"/>
      <c r="MSE83" s="54"/>
      <c r="MSF83" s="54"/>
      <c r="MSG83" s="54"/>
      <c r="MSH83" s="54"/>
      <c r="MSI83" s="54"/>
      <c r="MSJ83" s="54"/>
      <c r="MSK83" s="54"/>
      <c r="MSL83" s="54"/>
      <c r="MSM83" s="54"/>
      <c r="MSN83" s="54"/>
      <c r="MSO83" s="54"/>
      <c r="MSP83" s="54"/>
      <c r="MSQ83" s="54"/>
      <c r="MSR83" s="54"/>
      <c r="MSS83" s="54"/>
      <c r="MST83" s="54"/>
      <c r="MSU83" s="54"/>
      <c r="MSV83" s="54"/>
      <c r="MSW83" s="54"/>
      <c r="MSX83" s="54"/>
      <c r="MSY83" s="54"/>
      <c r="MSZ83" s="54"/>
      <c r="MTA83" s="54"/>
      <c r="MTB83" s="54"/>
      <c r="MTC83" s="54"/>
      <c r="MTD83" s="54"/>
      <c r="MTE83" s="54"/>
      <c r="MTF83" s="54"/>
      <c r="MTG83" s="54"/>
      <c r="MTH83" s="54"/>
      <c r="MTI83" s="54"/>
      <c r="MTJ83" s="54"/>
      <c r="MTK83" s="54"/>
      <c r="MTL83" s="54"/>
      <c r="MTM83" s="54"/>
      <c r="MTN83" s="54"/>
      <c r="MTO83" s="54"/>
      <c r="MTP83" s="54"/>
      <c r="MTQ83" s="54"/>
      <c r="MTR83" s="54"/>
      <c r="MTS83" s="54"/>
      <c r="MTT83" s="54"/>
      <c r="MTU83" s="54"/>
      <c r="MTV83" s="54"/>
      <c r="MTW83" s="54"/>
      <c r="MTX83" s="54"/>
      <c r="MTY83" s="54"/>
      <c r="MTZ83" s="54"/>
      <c r="MUA83" s="54"/>
      <c r="MUB83" s="54"/>
      <c r="MUC83" s="54"/>
      <c r="MUD83" s="54"/>
      <c r="MUE83" s="54"/>
      <c r="MUF83" s="54"/>
      <c r="MUG83" s="54"/>
      <c r="MUH83" s="54"/>
      <c r="MUI83" s="54"/>
      <c r="MUJ83" s="54"/>
      <c r="MUK83" s="54"/>
      <c r="MUL83" s="54"/>
      <c r="MUM83" s="54"/>
      <c r="MUN83" s="54"/>
      <c r="MUO83" s="54"/>
      <c r="MUP83" s="54"/>
      <c r="MUQ83" s="54"/>
      <c r="MUR83" s="54"/>
      <c r="MUS83" s="54"/>
      <c r="MUT83" s="54"/>
      <c r="MUU83" s="54"/>
      <c r="MUV83" s="54"/>
      <c r="MUW83" s="54"/>
      <c r="MUX83" s="54"/>
      <c r="MUY83" s="54"/>
      <c r="MUZ83" s="54"/>
      <c r="MVA83" s="54"/>
      <c r="MVB83" s="54"/>
      <c r="MVC83" s="54"/>
      <c r="MVD83" s="54"/>
      <c r="MVE83" s="54"/>
      <c r="MVF83" s="54"/>
      <c r="MVG83" s="54"/>
      <c r="MVH83" s="54"/>
      <c r="MVI83" s="54"/>
      <c r="MVJ83" s="54"/>
      <c r="MVK83" s="54"/>
      <c r="MVL83" s="54"/>
      <c r="MVM83" s="54"/>
      <c r="MVN83" s="54"/>
      <c r="MVO83" s="54"/>
      <c r="MVP83" s="54"/>
      <c r="MVQ83" s="54"/>
      <c r="MVR83" s="54"/>
      <c r="MVS83" s="54"/>
      <c r="MVT83" s="54"/>
      <c r="MVU83" s="54"/>
      <c r="MVV83" s="54"/>
      <c r="MVW83" s="54"/>
      <c r="MVX83" s="54"/>
      <c r="MVY83" s="54"/>
      <c r="MVZ83" s="54"/>
      <c r="MWA83" s="54"/>
      <c r="MWB83" s="54"/>
      <c r="MWC83" s="54"/>
      <c r="MWD83" s="54"/>
      <c r="MWE83" s="54"/>
      <c r="MWF83" s="54"/>
      <c r="MWG83" s="54"/>
      <c r="MWH83" s="54"/>
      <c r="MWI83" s="54"/>
      <c r="MWJ83" s="54"/>
      <c r="MWK83" s="54"/>
      <c r="MWL83" s="54"/>
      <c r="MWM83" s="54"/>
      <c r="MWN83" s="54"/>
      <c r="MWO83" s="54"/>
      <c r="MWP83" s="54"/>
      <c r="MWQ83" s="54"/>
      <c r="MWR83" s="54"/>
      <c r="MWS83" s="54"/>
      <c r="MWT83" s="54"/>
      <c r="MWU83" s="54"/>
      <c r="MWV83" s="54"/>
      <c r="MWW83" s="54"/>
      <c r="MWX83" s="54"/>
      <c r="MWY83" s="54"/>
      <c r="MWZ83" s="54"/>
      <c r="MXA83" s="54"/>
      <c r="MXB83" s="54"/>
      <c r="MXC83" s="54"/>
      <c r="MXD83" s="54"/>
      <c r="MXE83" s="54"/>
      <c r="MXF83" s="54"/>
      <c r="MXG83" s="54"/>
      <c r="MXH83" s="54"/>
      <c r="MXI83" s="54"/>
      <c r="MXJ83" s="54"/>
      <c r="MXK83" s="54"/>
      <c r="MXL83" s="54"/>
      <c r="MXM83" s="54"/>
      <c r="MXN83" s="54"/>
      <c r="MXO83" s="54"/>
      <c r="MXP83" s="54"/>
      <c r="MXQ83" s="54"/>
      <c r="MXR83" s="54"/>
      <c r="MXS83" s="54"/>
      <c r="MXT83" s="54"/>
      <c r="MXU83" s="54"/>
      <c r="MXV83" s="54"/>
      <c r="MXW83" s="54"/>
      <c r="MXX83" s="54"/>
      <c r="MXY83" s="54"/>
      <c r="MXZ83" s="54"/>
      <c r="MYA83" s="54"/>
      <c r="MYB83" s="54"/>
      <c r="MYC83" s="54"/>
      <c r="MYD83" s="54"/>
      <c r="MYE83" s="54"/>
      <c r="MYF83" s="54"/>
      <c r="MYG83" s="54"/>
      <c r="MYH83" s="54"/>
      <c r="MYI83" s="54"/>
      <c r="MYJ83" s="54"/>
      <c r="MYK83" s="54"/>
      <c r="MYL83" s="54"/>
      <c r="MYM83" s="54"/>
      <c r="MYN83" s="54"/>
      <c r="MYO83" s="54"/>
      <c r="MYP83" s="54"/>
      <c r="MYQ83" s="54"/>
      <c r="MYR83" s="54"/>
      <c r="MYS83" s="54"/>
      <c r="MYT83" s="54"/>
      <c r="MYU83" s="54"/>
      <c r="MYV83" s="54"/>
      <c r="MYW83" s="54"/>
      <c r="MYX83" s="54"/>
      <c r="MYY83" s="54"/>
      <c r="MYZ83" s="54"/>
      <c r="MZA83" s="54"/>
      <c r="MZB83" s="54"/>
      <c r="MZC83" s="54"/>
      <c r="MZD83" s="54"/>
      <c r="MZE83" s="54"/>
      <c r="MZF83" s="54"/>
      <c r="MZG83" s="54"/>
      <c r="MZH83" s="54"/>
      <c r="MZI83" s="54"/>
      <c r="MZJ83" s="54"/>
      <c r="MZK83" s="54"/>
      <c r="MZL83" s="54"/>
      <c r="MZM83" s="54"/>
      <c r="MZN83" s="54"/>
      <c r="MZO83" s="54"/>
      <c r="MZP83" s="54"/>
      <c r="MZQ83" s="54"/>
      <c r="MZR83" s="54"/>
      <c r="MZS83" s="54"/>
      <c r="MZT83" s="54"/>
      <c r="MZU83" s="54"/>
      <c r="MZV83" s="54"/>
      <c r="MZW83" s="54"/>
      <c r="MZX83" s="54"/>
      <c r="MZY83" s="54"/>
      <c r="MZZ83" s="54"/>
      <c r="NAA83" s="54"/>
      <c r="NAB83" s="54"/>
      <c r="NAC83" s="54"/>
      <c r="NAD83" s="54"/>
      <c r="NAE83" s="54"/>
      <c r="NAF83" s="54"/>
      <c r="NAG83" s="54"/>
      <c r="NAH83" s="54"/>
      <c r="NAI83" s="54"/>
      <c r="NAJ83" s="54"/>
      <c r="NAK83" s="54"/>
      <c r="NAL83" s="54"/>
      <c r="NAM83" s="54"/>
      <c r="NAN83" s="54"/>
      <c r="NAO83" s="54"/>
      <c r="NAP83" s="54"/>
      <c r="NAQ83" s="54"/>
      <c r="NAR83" s="54"/>
      <c r="NAS83" s="54"/>
      <c r="NAT83" s="54"/>
      <c r="NAU83" s="54"/>
      <c r="NAV83" s="54"/>
      <c r="NAW83" s="54"/>
      <c r="NAX83" s="54"/>
      <c r="NAY83" s="54"/>
      <c r="NAZ83" s="54"/>
      <c r="NBA83" s="54"/>
      <c r="NBB83" s="54"/>
      <c r="NBC83" s="54"/>
      <c r="NBD83" s="54"/>
      <c r="NBE83" s="54"/>
      <c r="NBF83" s="54"/>
      <c r="NBG83" s="54"/>
      <c r="NBH83" s="54"/>
      <c r="NBI83" s="54"/>
      <c r="NBJ83" s="54"/>
      <c r="NBK83" s="54"/>
      <c r="NBL83" s="54"/>
      <c r="NBM83" s="54"/>
      <c r="NBN83" s="54"/>
      <c r="NBO83" s="54"/>
      <c r="NBP83" s="54"/>
      <c r="NBQ83" s="54"/>
      <c r="NBR83" s="54"/>
      <c r="NBS83" s="54"/>
      <c r="NBT83" s="54"/>
      <c r="NBU83" s="54"/>
      <c r="NBV83" s="54"/>
      <c r="NBW83" s="54"/>
      <c r="NBX83" s="54"/>
      <c r="NBY83" s="54"/>
      <c r="NBZ83" s="54"/>
      <c r="NCA83" s="54"/>
      <c r="NCB83" s="54"/>
      <c r="NCC83" s="54"/>
      <c r="NCD83" s="54"/>
      <c r="NCE83" s="54"/>
      <c r="NCF83" s="54"/>
      <c r="NCG83" s="54"/>
      <c r="NCH83" s="54"/>
      <c r="NCI83" s="54"/>
      <c r="NCJ83" s="54"/>
      <c r="NCK83" s="54"/>
      <c r="NCL83" s="54"/>
      <c r="NCM83" s="54"/>
      <c r="NCN83" s="54"/>
      <c r="NCO83" s="54"/>
      <c r="NCP83" s="54"/>
      <c r="NCQ83" s="54"/>
      <c r="NCR83" s="54"/>
      <c r="NCS83" s="54"/>
      <c r="NCT83" s="54"/>
      <c r="NCU83" s="54"/>
      <c r="NCV83" s="54"/>
      <c r="NCW83" s="54"/>
      <c r="NCX83" s="54"/>
      <c r="NCY83" s="54"/>
      <c r="NCZ83" s="54"/>
      <c r="NDA83" s="54"/>
      <c r="NDB83" s="54"/>
      <c r="NDC83" s="54"/>
      <c r="NDD83" s="54"/>
      <c r="NDE83" s="54"/>
      <c r="NDF83" s="54"/>
      <c r="NDG83" s="54"/>
      <c r="NDH83" s="54"/>
      <c r="NDI83" s="54"/>
      <c r="NDJ83" s="54"/>
      <c r="NDK83" s="54"/>
      <c r="NDL83" s="54"/>
      <c r="NDM83" s="54"/>
      <c r="NDN83" s="54"/>
      <c r="NDO83" s="54"/>
      <c r="NDP83" s="54"/>
      <c r="NDQ83" s="54"/>
      <c r="NDR83" s="54"/>
      <c r="NDS83" s="54"/>
      <c r="NDT83" s="54"/>
      <c r="NDU83" s="54"/>
      <c r="NDV83" s="54"/>
      <c r="NDW83" s="54"/>
      <c r="NDX83" s="54"/>
      <c r="NDY83" s="54"/>
      <c r="NDZ83" s="54"/>
      <c r="NEA83" s="54"/>
      <c r="NEB83" s="54"/>
      <c r="NEC83" s="54"/>
      <c r="NED83" s="54"/>
      <c r="NEE83" s="54"/>
      <c r="NEF83" s="54"/>
      <c r="NEG83" s="54"/>
      <c r="NEH83" s="54"/>
      <c r="NEI83" s="54"/>
      <c r="NEJ83" s="54"/>
      <c r="NEK83" s="54"/>
      <c r="NEL83" s="54"/>
      <c r="NEM83" s="54"/>
      <c r="NEN83" s="54"/>
      <c r="NEO83" s="54"/>
      <c r="NEP83" s="54"/>
      <c r="NEQ83" s="54"/>
      <c r="NER83" s="54"/>
      <c r="NES83" s="54"/>
      <c r="NET83" s="54"/>
      <c r="NEU83" s="54"/>
      <c r="NEV83" s="54"/>
      <c r="NEW83" s="54"/>
      <c r="NEX83" s="54"/>
      <c r="NEY83" s="54"/>
      <c r="NEZ83" s="54"/>
      <c r="NFA83" s="54"/>
      <c r="NFB83" s="54"/>
      <c r="NFC83" s="54"/>
      <c r="NFD83" s="54"/>
      <c r="NFE83" s="54"/>
      <c r="NFF83" s="54"/>
      <c r="NFG83" s="54"/>
      <c r="NFH83" s="54"/>
      <c r="NFI83" s="54"/>
      <c r="NFJ83" s="54"/>
      <c r="NFK83" s="54"/>
      <c r="NFL83" s="54"/>
      <c r="NFM83" s="54"/>
      <c r="NFN83" s="54"/>
      <c r="NFO83" s="54"/>
      <c r="NFP83" s="54"/>
      <c r="NFQ83" s="54"/>
      <c r="NFR83" s="54"/>
      <c r="NFS83" s="54"/>
      <c r="NFT83" s="54"/>
      <c r="NFU83" s="54"/>
      <c r="NFV83" s="54"/>
      <c r="NFW83" s="54"/>
      <c r="NFX83" s="54"/>
      <c r="NFY83" s="54"/>
      <c r="NFZ83" s="54"/>
      <c r="NGA83" s="54"/>
      <c r="NGB83" s="54"/>
      <c r="NGC83" s="54"/>
      <c r="NGD83" s="54"/>
      <c r="NGE83" s="54"/>
      <c r="NGF83" s="54"/>
      <c r="NGG83" s="54"/>
      <c r="NGH83" s="54"/>
      <c r="NGI83" s="54"/>
      <c r="NGJ83" s="54"/>
      <c r="NGK83" s="54"/>
      <c r="NGL83" s="54"/>
      <c r="NGM83" s="54"/>
      <c r="NGN83" s="54"/>
      <c r="NGO83" s="54"/>
      <c r="NGP83" s="54"/>
      <c r="NGQ83" s="54"/>
      <c r="NGR83" s="54"/>
      <c r="NGS83" s="54"/>
      <c r="NGT83" s="54"/>
      <c r="NGU83" s="54"/>
      <c r="NGV83" s="54"/>
      <c r="NGW83" s="54"/>
      <c r="NGX83" s="54"/>
      <c r="NGY83" s="54"/>
      <c r="NGZ83" s="54"/>
      <c r="NHA83" s="54"/>
      <c r="NHB83" s="54"/>
      <c r="NHC83" s="54"/>
      <c r="NHD83" s="54"/>
      <c r="NHE83" s="54"/>
      <c r="NHF83" s="54"/>
      <c r="NHG83" s="54"/>
      <c r="NHH83" s="54"/>
      <c r="NHI83" s="54"/>
      <c r="NHJ83" s="54"/>
      <c r="NHK83" s="54"/>
      <c r="NHL83" s="54"/>
      <c r="NHM83" s="54"/>
      <c r="NHN83" s="54"/>
      <c r="NHO83" s="54"/>
      <c r="NHP83" s="54"/>
      <c r="NHQ83" s="54"/>
      <c r="NHR83" s="54"/>
      <c r="NHS83" s="54"/>
      <c r="NHT83" s="54"/>
      <c r="NHU83" s="54"/>
      <c r="NHV83" s="54"/>
      <c r="NHW83" s="54"/>
      <c r="NHX83" s="54"/>
      <c r="NHY83" s="54"/>
      <c r="NHZ83" s="54"/>
      <c r="NIA83" s="54"/>
      <c r="NIB83" s="54"/>
      <c r="NIC83" s="54"/>
      <c r="NID83" s="54"/>
      <c r="NIE83" s="54"/>
      <c r="NIF83" s="54"/>
      <c r="NIG83" s="54"/>
      <c r="NIH83" s="54"/>
      <c r="NII83" s="54"/>
      <c r="NIJ83" s="54"/>
      <c r="NIK83" s="54"/>
      <c r="NIL83" s="54"/>
      <c r="NIM83" s="54"/>
      <c r="NIN83" s="54"/>
      <c r="NIO83" s="54"/>
      <c r="NIP83" s="54"/>
      <c r="NIQ83" s="54"/>
      <c r="NIR83" s="54"/>
      <c r="NIS83" s="54"/>
      <c r="NIT83" s="54"/>
      <c r="NIU83" s="54"/>
      <c r="NIV83" s="54"/>
      <c r="NIW83" s="54"/>
      <c r="NIX83" s="54"/>
      <c r="NIY83" s="54"/>
      <c r="NIZ83" s="54"/>
      <c r="NJA83" s="54"/>
      <c r="NJB83" s="54"/>
      <c r="NJC83" s="54"/>
      <c r="NJD83" s="54"/>
      <c r="NJE83" s="54"/>
      <c r="NJF83" s="54"/>
      <c r="NJG83" s="54"/>
      <c r="NJH83" s="54"/>
      <c r="NJI83" s="54"/>
      <c r="NJJ83" s="54"/>
      <c r="NJK83" s="54"/>
      <c r="NJL83" s="54"/>
      <c r="NJM83" s="54"/>
      <c r="NJN83" s="54"/>
      <c r="NJO83" s="54"/>
      <c r="NJP83" s="54"/>
      <c r="NJQ83" s="54"/>
      <c r="NJR83" s="54"/>
      <c r="NJS83" s="54"/>
      <c r="NJT83" s="54"/>
      <c r="NJU83" s="54"/>
      <c r="NJV83" s="54"/>
      <c r="NJW83" s="54"/>
      <c r="NJX83" s="54"/>
      <c r="NJY83" s="54"/>
      <c r="NJZ83" s="54"/>
      <c r="NKA83" s="54"/>
      <c r="NKB83" s="54"/>
      <c r="NKC83" s="54"/>
      <c r="NKD83" s="54"/>
      <c r="NKE83" s="54"/>
      <c r="NKF83" s="54"/>
      <c r="NKG83" s="54"/>
      <c r="NKH83" s="54"/>
      <c r="NKI83" s="54"/>
      <c r="NKJ83" s="54"/>
      <c r="NKK83" s="54"/>
      <c r="NKL83" s="54"/>
      <c r="NKM83" s="54"/>
      <c r="NKN83" s="54"/>
      <c r="NKO83" s="54"/>
      <c r="NKP83" s="54"/>
      <c r="NKQ83" s="54"/>
      <c r="NKR83" s="54"/>
      <c r="NKS83" s="54"/>
      <c r="NKT83" s="54"/>
      <c r="NKU83" s="54"/>
      <c r="NKV83" s="54"/>
      <c r="NKW83" s="54"/>
      <c r="NKX83" s="54"/>
      <c r="NKY83" s="54"/>
      <c r="NKZ83" s="54"/>
      <c r="NLA83" s="54"/>
      <c r="NLB83" s="54"/>
      <c r="NLC83" s="54"/>
      <c r="NLD83" s="54"/>
      <c r="NLE83" s="54"/>
      <c r="NLF83" s="54"/>
      <c r="NLG83" s="54"/>
      <c r="NLH83" s="54"/>
      <c r="NLI83" s="54"/>
      <c r="NLJ83" s="54"/>
      <c r="NLK83" s="54"/>
      <c r="NLL83" s="54"/>
      <c r="NLM83" s="54"/>
      <c r="NLN83" s="54"/>
      <c r="NLO83" s="54"/>
      <c r="NLP83" s="54"/>
      <c r="NLQ83" s="54"/>
      <c r="NLR83" s="54"/>
      <c r="NLS83" s="54"/>
      <c r="NLT83" s="54"/>
      <c r="NLU83" s="54"/>
      <c r="NLV83" s="54"/>
      <c r="NLW83" s="54"/>
      <c r="NLX83" s="54"/>
      <c r="NLY83" s="54"/>
      <c r="NLZ83" s="54"/>
      <c r="NMA83" s="54"/>
      <c r="NMB83" s="54"/>
      <c r="NMC83" s="54"/>
      <c r="NMD83" s="54"/>
      <c r="NME83" s="54"/>
      <c r="NMF83" s="54"/>
      <c r="NMG83" s="54"/>
      <c r="NMH83" s="54"/>
      <c r="NMI83" s="54"/>
      <c r="NMJ83" s="54"/>
      <c r="NMK83" s="54"/>
      <c r="NML83" s="54"/>
      <c r="NMM83" s="54"/>
      <c r="NMN83" s="54"/>
      <c r="NMO83" s="54"/>
      <c r="NMP83" s="54"/>
      <c r="NMQ83" s="54"/>
      <c r="NMR83" s="54"/>
      <c r="NMS83" s="54"/>
      <c r="NMT83" s="54"/>
      <c r="NMU83" s="54"/>
      <c r="NMV83" s="54"/>
      <c r="NMW83" s="54"/>
      <c r="NMX83" s="54"/>
      <c r="NMY83" s="54"/>
      <c r="NMZ83" s="54"/>
      <c r="NNA83" s="54"/>
      <c r="NNB83" s="54"/>
      <c r="NNC83" s="54"/>
      <c r="NND83" s="54"/>
      <c r="NNE83" s="54"/>
      <c r="NNF83" s="54"/>
      <c r="NNG83" s="54"/>
      <c r="NNH83" s="54"/>
      <c r="NNI83" s="54"/>
      <c r="NNJ83" s="54"/>
      <c r="NNK83" s="54"/>
      <c r="NNL83" s="54"/>
      <c r="NNM83" s="54"/>
      <c r="NNN83" s="54"/>
      <c r="NNO83" s="54"/>
      <c r="NNP83" s="54"/>
      <c r="NNQ83" s="54"/>
      <c r="NNR83" s="54"/>
      <c r="NNS83" s="54"/>
      <c r="NNT83" s="54"/>
      <c r="NNU83" s="54"/>
      <c r="NNV83" s="54"/>
      <c r="NNW83" s="54"/>
      <c r="NNX83" s="54"/>
      <c r="NNY83" s="54"/>
      <c r="NNZ83" s="54"/>
      <c r="NOA83" s="54"/>
      <c r="NOB83" s="54"/>
      <c r="NOC83" s="54"/>
      <c r="NOD83" s="54"/>
      <c r="NOE83" s="54"/>
      <c r="NOF83" s="54"/>
      <c r="NOG83" s="54"/>
      <c r="NOH83" s="54"/>
      <c r="NOI83" s="54"/>
      <c r="NOJ83" s="54"/>
      <c r="NOK83" s="54"/>
      <c r="NOL83" s="54"/>
      <c r="NOM83" s="54"/>
      <c r="NON83" s="54"/>
      <c r="NOO83" s="54"/>
      <c r="NOP83" s="54"/>
      <c r="NOQ83" s="54"/>
      <c r="NOR83" s="54"/>
      <c r="NOS83" s="54"/>
      <c r="NOT83" s="54"/>
      <c r="NOU83" s="54"/>
      <c r="NOV83" s="54"/>
      <c r="NOW83" s="54"/>
      <c r="NOX83" s="54"/>
      <c r="NOY83" s="54"/>
      <c r="NOZ83" s="54"/>
      <c r="NPA83" s="54"/>
      <c r="NPB83" s="54"/>
      <c r="NPC83" s="54"/>
      <c r="NPD83" s="54"/>
      <c r="NPE83" s="54"/>
      <c r="NPF83" s="54"/>
      <c r="NPG83" s="54"/>
      <c r="NPH83" s="54"/>
      <c r="NPI83" s="54"/>
      <c r="NPJ83" s="54"/>
      <c r="NPK83" s="54"/>
      <c r="NPL83" s="54"/>
      <c r="NPM83" s="54"/>
      <c r="NPN83" s="54"/>
      <c r="NPO83" s="54"/>
      <c r="NPP83" s="54"/>
      <c r="NPQ83" s="54"/>
      <c r="NPR83" s="54"/>
      <c r="NPS83" s="54"/>
      <c r="NPT83" s="54"/>
      <c r="NPU83" s="54"/>
      <c r="NPV83" s="54"/>
      <c r="NPW83" s="54"/>
      <c r="NPX83" s="54"/>
      <c r="NPY83" s="54"/>
      <c r="NPZ83" s="54"/>
      <c r="NQA83" s="54"/>
      <c r="NQB83" s="54"/>
      <c r="NQC83" s="54"/>
      <c r="NQD83" s="54"/>
      <c r="NQE83" s="54"/>
      <c r="NQF83" s="54"/>
      <c r="NQG83" s="54"/>
      <c r="NQH83" s="54"/>
      <c r="NQI83" s="54"/>
      <c r="NQJ83" s="54"/>
      <c r="NQK83" s="54"/>
      <c r="NQL83" s="54"/>
      <c r="NQM83" s="54"/>
      <c r="NQN83" s="54"/>
      <c r="NQO83" s="54"/>
      <c r="NQP83" s="54"/>
      <c r="NQQ83" s="54"/>
      <c r="NQR83" s="54"/>
      <c r="NQS83" s="54"/>
      <c r="NQT83" s="54"/>
      <c r="NQU83" s="54"/>
      <c r="NQV83" s="54"/>
      <c r="NQW83" s="54"/>
      <c r="NQX83" s="54"/>
      <c r="NQY83" s="54"/>
      <c r="NQZ83" s="54"/>
      <c r="NRA83" s="54"/>
      <c r="NRB83" s="54"/>
      <c r="NRC83" s="54"/>
      <c r="NRD83" s="54"/>
      <c r="NRE83" s="54"/>
      <c r="NRF83" s="54"/>
      <c r="NRG83" s="54"/>
      <c r="NRH83" s="54"/>
      <c r="NRI83" s="54"/>
      <c r="NRJ83" s="54"/>
      <c r="NRK83" s="54"/>
      <c r="NRL83" s="54"/>
      <c r="NRM83" s="54"/>
      <c r="NRN83" s="54"/>
      <c r="NRO83" s="54"/>
      <c r="NRP83" s="54"/>
      <c r="NRQ83" s="54"/>
      <c r="NRR83" s="54"/>
      <c r="NRS83" s="54"/>
      <c r="NRT83" s="54"/>
      <c r="NRU83" s="54"/>
      <c r="NRV83" s="54"/>
      <c r="NRW83" s="54"/>
      <c r="NRX83" s="54"/>
      <c r="NRY83" s="54"/>
      <c r="NRZ83" s="54"/>
      <c r="NSA83" s="54"/>
      <c r="NSB83" s="54"/>
      <c r="NSC83" s="54"/>
      <c r="NSD83" s="54"/>
      <c r="NSE83" s="54"/>
      <c r="NSF83" s="54"/>
      <c r="NSG83" s="54"/>
      <c r="NSH83" s="54"/>
      <c r="NSI83" s="54"/>
      <c r="NSJ83" s="54"/>
      <c r="NSK83" s="54"/>
      <c r="NSL83" s="54"/>
      <c r="NSM83" s="54"/>
      <c r="NSN83" s="54"/>
      <c r="NSO83" s="54"/>
      <c r="NSP83" s="54"/>
      <c r="NSQ83" s="54"/>
      <c r="NSR83" s="54"/>
      <c r="NSS83" s="54"/>
      <c r="NST83" s="54"/>
      <c r="NSU83" s="54"/>
      <c r="NSV83" s="54"/>
      <c r="NSW83" s="54"/>
      <c r="NSX83" s="54"/>
      <c r="NSY83" s="54"/>
      <c r="NSZ83" s="54"/>
      <c r="NTA83" s="54"/>
      <c r="NTB83" s="54"/>
      <c r="NTC83" s="54"/>
      <c r="NTD83" s="54"/>
      <c r="NTE83" s="54"/>
      <c r="NTF83" s="54"/>
      <c r="NTG83" s="54"/>
      <c r="NTH83" s="54"/>
      <c r="NTI83" s="54"/>
      <c r="NTJ83" s="54"/>
      <c r="NTK83" s="54"/>
      <c r="NTL83" s="54"/>
      <c r="NTM83" s="54"/>
      <c r="NTN83" s="54"/>
      <c r="NTO83" s="54"/>
      <c r="NTP83" s="54"/>
      <c r="NTQ83" s="54"/>
      <c r="NTR83" s="54"/>
      <c r="NTS83" s="54"/>
      <c r="NTT83" s="54"/>
      <c r="NTU83" s="54"/>
      <c r="NTV83" s="54"/>
      <c r="NTW83" s="54"/>
      <c r="NTX83" s="54"/>
      <c r="NTY83" s="54"/>
      <c r="NTZ83" s="54"/>
      <c r="NUA83" s="54"/>
      <c r="NUB83" s="54"/>
      <c r="NUC83" s="54"/>
      <c r="NUD83" s="54"/>
      <c r="NUE83" s="54"/>
      <c r="NUF83" s="54"/>
      <c r="NUG83" s="54"/>
      <c r="NUH83" s="54"/>
      <c r="NUI83" s="54"/>
      <c r="NUJ83" s="54"/>
      <c r="NUK83" s="54"/>
      <c r="NUL83" s="54"/>
      <c r="NUM83" s="54"/>
      <c r="NUN83" s="54"/>
      <c r="NUO83" s="54"/>
      <c r="NUP83" s="54"/>
      <c r="NUQ83" s="54"/>
      <c r="NUR83" s="54"/>
      <c r="NUS83" s="54"/>
      <c r="NUT83" s="54"/>
      <c r="NUU83" s="54"/>
      <c r="NUV83" s="54"/>
      <c r="NUW83" s="54"/>
      <c r="NUX83" s="54"/>
      <c r="NUY83" s="54"/>
      <c r="NUZ83" s="54"/>
      <c r="NVA83" s="54"/>
      <c r="NVB83" s="54"/>
      <c r="NVC83" s="54"/>
      <c r="NVD83" s="54"/>
      <c r="NVE83" s="54"/>
      <c r="NVF83" s="54"/>
      <c r="NVG83" s="54"/>
      <c r="NVH83" s="54"/>
      <c r="NVI83" s="54"/>
      <c r="NVJ83" s="54"/>
      <c r="NVK83" s="54"/>
      <c r="NVL83" s="54"/>
      <c r="NVM83" s="54"/>
      <c r="NVN83" s="54"/>
      <c r="NVO83" s="54"/>
      <c r="NVP83" s="54"/>
      <c r="NVQ83" s="54"/>
      <c r="NVR83" s="54"/>
      <c r="NVS83" s="54"/>
      <c r="NVT83" s="54"/>
      <c r="NVU83" s="54"/>
      <c r="NVV83" s="54"/>
      <c r="NVW83" s="54"/>
      <c r="NVX83" s="54"/>
      <c r="NVY83" s="54"/>
      <c r="NVZ83" s="54"/>
      <c r="NWA83" s="54"/>
      <c r="NWB83" s="54"/>
      <c r="NWC83" s="54"/>
      <c r="NWD83" s="54"/>
      <c r="NWE83" s="54"/>
      <c r="NWF83" s="54"/>
      <c r="NWG83" s="54"/>
      <c r="NWH83" s="54"/>
      <c r="NWI83" s="54"/>
      <c r="NWJ83" s="54"/>
      <c r="NWK83" s="54"/>
      <c r="NWL83" s="54"/>
      <c r="NWM83" s="54"/>
      <c r="NWN83" s="54"/>
      <c r="NWO83" s="54"/>
      <c r="NWP83" s="54"/>
      <c r="NWQ83" s="54"/>
      <c r="NWR83" s="54"/>
      <c r="NWS83" s="54"/>
      <c r="NWT83" s="54"/>
      <c r="NWU83" s="54"/>
      <c r="NWV83" s="54"/>
      <c r="NWW83" s="54"/>
      <c r="NWX83" s="54"/>
      <c r="NWY83" s="54"/>
      <c r="NWZ83" s="54"/>
      <c r="NXA83" s="54"/>
      <c r="NXB83" s="54"/>
      <c r="NXC83" s="54"/>
      <c r="NXD83" s="54"/>
      <c r="NXE83" s="54"/>
      <c r="NXF83" s="54"/>
      <c r="NXG83" s="54"/>
      <c r="NXH83" s="54"/>
      <c r="NXI83" s="54"/>
      <c r="NXJ83" s="54"/>
      <c r="NXK83" s="54"/>
      <c r="NXL83" s="54"/>
      <c r="NXM83" s="54"/>
      <c r="NXN83" s="54"/>
      <c r="NXO83" s="54"/>
      <c r="NXP83" s="54"/>
      <c r="NXQ83" s="54"/>
      <c r="NXR83" s="54"/>
      <c r="NXS83" s="54"/>
      <c r="NXT83" s="54"/>
      <c r="NXU83" s="54"/>
      <c r="NXV83" s="54"/>
      <c r="NXW83" s="54"/>
      <c r="NXX83" s="54"/>
      <c r="NXY83" s="54"/>
      <c r="NXZ83" s="54"/>
      <c r="NYA83" s="54"/>
      <c r="NYB83" s="54"/>
      <c r="NYC83" s="54"/>
      <c r="NYD83" s="54"/>
      <c r="NYE83" s="54"/>
      <c r="NYF83" s="54"/>
      <c r="NYG83" s="54"/>
      <c r="NYH83" s="54"/>
      <c r="NYI83" s="54"/>
      <c r="NYJ83" s="54"/>
      <c r="NYK83" s="54"/>
      <c r="NYL83" s="54"/>
      <c r="NYM83" s="54"/>
      <c r="NYN83" s="54"/>
      <c r="NYO83" s="54"/>
      <c r="NYP83" s="54"/>
      <c r="NYQ83" s="54"/>
      <c r="NYR83" s="54"/>
      <c r="NYS83" s="54"/>
      <c r="NYT83" s="54"/>
      <c r="NYU83" s="54"/>
      <c r="NYV83" s="54"/>
      <c r="NYW83" s="54"/>
      <c r="NYX83" s="54"/>
      <c r="NYY83" s="54"/>
      <c r="NYZ83" s="54"/>
      <c r="NZA83" s="54"/>
      <c r="NZB83" s="54"/>
      <c r="NZC83" s="54"/>
      <c r="NZD83" s="54"/>
      <c r="NZE83" s="54"/>
      <c r="NZF83" s="54"/>
      <c r="NZG83" s="54"/>
      <c r="NZH83" s="54"/>
      <c r="NZI83" s="54"/>
      <c r="NZJ83" s="54"/>
      <c r="NZK83" s="54"/>
      <c r="NZL83" s="54"/>
      <c r="NZM83" s="54"/>
      <c r="NZN83" s="54"/>
      <c r="NZO83" s="54"/>
      <c r="NZP83" s="54"/>
      <c r="NZQ83" s="54"/>
      <c r="NZR83" s="54"/>
      <c r="NZS83" s="54"/>
      <c r="NZT83" s="54"/>
      <c r="NZU83" s="54"/>
      <c r="NZV83" s="54"/>
      <c r="NZW83" s="54"/>
      <c r="NZX83" s="54"/>
      <c r="NZY83" s="54"/>
      <c r="NZZ83" s="54"/>
      <c r="OAA83" s="54"/>
      <c r="OAB83" s="54"/>
      <c r="OAC83" s="54"/>
      <c r="OAD83" s="54"/>
      <c r="OAE83" s="54"/>
      <c r="OAF83" s="54"/>
      <c r="OAG83" s="54"/>
      <c r="OAH83" s="54"/>
      <c r="OAI83" s="54"/>
      <c r="OAJ83" s="54"/>
      <c r="OAK83" s="54"/>
      <c r="OAL83" s="54"/>
      <c r="OAM83" s="54"/>
      <c r="OAN83" s="54"/>
      <c r="OAO83" s="54"/>
      <c r="OAP83" s="54"/>
      <c r="OAQ83" s="54"/>
      <c r="OAR83" s="54"/>
      <c r="OAS83" s="54"/>
      <c r="OAT83" s="54"/>
      <c r="OAU83" s="54"/>
      <c r="OAV83" s="54"/>
      <c r="OAW83" s="54"/>
      <c r="OAX83" s="54"/>
      <c r="OAY83" s="54"/>
      <c r="OAZ83" s="54"/>
      <c r="OBA83" s="54"/>
      <c r="OBB83" s="54"/>
      <c r="OBC83" s="54"/>
      <c r="OBD83" s="54"/>
      <c r="OBE83" s="54"/>
      <c r="OBF83" s="54"/>
      <c r="OBG83" s="54"/>
      <c r="OBH83" s="54"/>
      <c r="OBI83" s="54"/>
      <c r="OBJ83" s="54"/>
      <c r="OBK83" s="54"/>
      <c r="OBL83" s="54"/>
      <c r="OBM83" s="54"/>
      <c r="OBN83" s="54"/>
      <c r="OBO83" s="54"/>
      <c r="OBP83" s="54"/>
      <c r="OBQ83" s="54"/>
      <c r="OBR83" s="54"/>
      <c r="OBS83" s="54"/>
      <c r="OBT83" s="54"/>
      <c r="OBU83" s="54"/>
      <c r="OBV83" s="54"/>
      <c r="OBW83" s="54"/>
      <c r="OBX83" s="54"/>
      <c r="OBY83" s="54"/>
      <c r="OBZ83" s="54"/>
      <c r="OCA83" s="54"/>
      <c r="OCB83" s="54"/>
      <c r="OCC83" s="54"/>
      <c r="OCD83" s="54"/>
      <c r="OCE83" s="54"/>
      <c r="OCF83" s="54"/>
      <c r="OCG83" s="54"/>
      <c r="OCH83" s="54"/>
      <c r="OCI83" s="54"/>
      <c r="OCJ83" s="54"/>
      <c r="OCK83" s="54"/>
      <c r="OCL83" s="54"/>
      <c r="OCM83" s="54"/>
      <c r="OCN83" s="54"/>
      <c r="OCO83" s="54"/>
      <c r="OCP83" s="54"/>
      <c r="OCQ83" s="54"/>
      <c r="OCR83" s="54"/>
      <c r="OCS83" s="54"/>
      <c r="OCT83" s="54"/>
      <c r="OCU83" s="54"/>
      <c r="OCV83" s="54"/>
      <c r="OCW83" s="54"/>
      <c r="OCX83" s="54"/>
      <c r="OCY83" s="54"/>
      <c r="OCZ83" s="54"/>
      <c r="ODA83" s="54"/>
      <c r="ODB83" s="54"/>
      <c r="ODC83" s="54"/>
      <c r="ODD83" s="54"/>
      <c r="ODE83" s="54"/>
      <c r="ODF83" s="54"/>
      <c r="ODG83" s="54"/>
      <c r="ODH83" s="54"/>
      <c r="ODI83" s="54"/>
      <c r="ODJ83" s="54"/>
      <c r="ODK83" s="54"/>
      <c r="ODL83" s="54"/>
      <c r="ODM83" s="54"/>
      <c r="ODN83" s="54"/>
      <c r="ODO83" s="54"/>
      <c r="ODP83" s="54"/>
      <c r="ODQ83" s="54"/>
      <c r="ODR83" s="54"/>
      <c r="ODS83" s="54"/>
      <c r="ODT83" s="54"/>
      <c r="ODU83" s="54"/>
      <c r="ODV83" s="54"/>
      <c r="ODW83" s="54"/>
      <c r="ODX83" s="54"/>
      <c r="ODY83" s="54"/>
      <c r="ODZ83" s="54"/>
      <c r="OEA83" s="54"/>
      <c r="OEB83" s="54"/>
      <c r="OEC83" s="54"/>
      <c r="OED83" s="54"/>
      <c r="OEE83" s="54"/>
      <c r="OEF83" s="54"/>
      <c r="OEG83" s="54"/>
      <c r="OEH83" s="54"/>
      <c r="OEI83" s="54"/>
      <c r="OEJ83" s="54"/>
      <c r="OEK83" s="54"/>
      <c r="OEL83" s="54"/>
      <c r="OEM83" s="54"/>
      <c r="OEN83" s="54"/>
      <c r="OEO83" s="54"/>
      <c r="OEP83" s="54"/>
      <c r="OEQ83" s="54"/>
      <c r="OER83" s="54"/>
      <c r="OES83" s="54"/>
      <c r="OET83" s="54"/>
      <c r="OEU83" s="54"/>
      <c r="OEV83" s="54"/>
      <c r="OEW83" s="54"/>
      <c r="OEX83" s="54"/>
      <c r="OEY83" s="54"/>
      <c r="OEZ83" s="54"/>
      <c r="OFA83" s="54"/>
      <c r="OFB83" s="54"/>
      <c r="OFC83" s="54"/>
      <c r="OFD83" s="54"/>
      <c r="OFE83" s="54"/>
      <c r="OFF83" s="54"/>
      <c r="OFG83" s="54"/>
      <c r="OFH83" s="54"/>
      <c r="OFI83" s="54"/>
      <c r="OFJ83" s="54"/>
      <c r="OFK83" s="54"/>
      <c r="OFL83" s="54"/>
      <c r="OFM83" s="54"/>
      <c r="OFN83" s="54"/>
      <c r="OFO83" s="54"/>
      <c r="OFP83" s="54"/>
      <c r="OFQ83" s="54"/>
      <c r="OFR83" s="54"/>
      <c r="OFS83" s="54"/>
      <c r="OFT83" s="54"/>
      <c r="OFU83" s="54"/>
      <c r="OFV83" s="54"/>
      <c r="OFW83" s="54"/>
      <c r="OFX83" s="54"/>
      <c r="OFY83" s="54"/>
      <c r="OFZ83" s="54"/>
      <c r="OGA83" s="54"/>
      <c r="OGB83" s="54"/>
      <c r="OGC83" s="54"/>
      <c r="OGD83" s="54"/>
      <c r="OGE83" s="54"/>
      <c r="OGF83" s="54"/>
      <c r="OGG83" s="54"/>
      <c r="OGH83" s="54"/>
      <c r="OGI83" s="54"/>
      <c r="OGJ83" s="54"/>
      <c r="OGK83" s="54"/>
      <c r="OGL83" s="54"/>
      <c r="OGM83" s="54"/>
      <c r="OGN83" s="54"/>
      <c r="OGO83" s="54"/>
      <c r="OGP83" s="54"/>
      <c r="OGQ83" s="54"/>
      <c r="OGR83" s="54"/>
      <c r="OGS83" s="54"/>
      <c r="OGT83" s="54"/>
      <c r="OGU83" s="54"/>
      <c r="OGV83" s="54"/>
      <c r="OGW83" s="54"/>
      <c r="OGX83" s="54"/>
      <c r="OGY83" s="54"/>
      <c r="OGZ83" s="54"/>
      <c r="OHA83" s="54"/>
      <c r="OHB83" s="54"/>
      <c r="OHC83" s="54"/>
      <c r="OHD83" s="54"/>
      <c r="OHE83" s="54"/>
      <c r="OHF83" s="54"/>
      <c r="OHG83" s="54"/>
      <c r="OHH83" s="54"/>
      <c r="OHI83" s="54"/>
      <c r="OHJ83" s="54"/>
      <c r="OHK83" s="54"/>
      <c r="OHL83" s="54"/>
      <c r="OHM83" s="54"/>
      <c r="OHN83" s="54"/>
      <c r="OHO83" s="54"/>
      <c r="OHP83" s="54"/>
      <c r="OHQ83" s="54"/>
      <c r="OHR83" s="54"/>
      <c r="OHS83" s="54"/>
      <c r="OHT83" s="54"/>
      <c r="OHU83" s="54"/>
      <c r="OHV83" s="54"/>
      <c r="OHW83" s="54"/>
      <c r="OHX83" s="54"/>
      <c r="OHY83" s="54"/>
      <c r="OHZ83" s="54"/>
      <c r="OIA83" s="54"/>
      <c r="OIB83" s="54"/>
      <c r="OIC83" s="54"/>
      <c r="OID83" s="54"/>
      <c r="OIE83" s="54"/>
      <c r="OIF83" s="54"/>
      <c r="OIG83" s="54"/>
      <c r="OIH83" s="54"/>
      <c r="OII83" s="54"/>
      <c r="OIJ83" s="54"/>
      <c r="OIK83" s="54"/>
      <c r="OIL83" s="54"/>
      <c r="OIM83" s="54"/>
      <c r="OIN83" s="54"/>
      <c r="OIO83" s="54"/>
      <c r="OIP83" s="54"/>
      <c r="OIQ83" s="54"/>
      <c r="OIR83" s="54"/>
      <c r="OIS83" s="54"/>
      <c r="OIT83" s="54"/>
      <c r="OIU83" s="54"/>
      <c r="OIV83" s="54"/>
      <c r="OIW83" s="54"/>
      <c r="OIX83" s="54"/>
      <c r="OIY83" s="54"/>
      <c r="OIZ83" s="54"/>
      <c r="OJA83" s="54"/>
      <c r="OJB83" s="54"/>
      <c r="OJC83" s="54"/>
      <c r="OJD83" s="54"/>
      <c r="OJE83" s="54"/>
      <c r="OJF83" s="54"/>
      <c r="OJG83" s="54"/>
      <c r="OJH83" s="54"/>
      <c r="OJI83" s="54"/>
      <c r="OJJ83" s="54"/>
      <c r="OJK83" s="54"/>
      <c r="OJL83" s="54"/>
      <c r="OJM83" s="54"/>
      <c r="OJN83" s="54"/>
      <c r="OJO83" s="54"/>
      <c r="OJP83" s="54"/>
      <c r="OJQ83" s="54"/>
      <c r="OJR83" s="54"/>
      <c r="OJS83" s="54"/>
      <c r="OJT83" s="54"/>
      <c r="OJU83" s="54"/>
      <c r="OJV83" s="54"/>
      <c r="OJW83" s="54"/>
      <c r="OJX83" s="54"/>
      <c r="OJY83" s="54"/>
      <c r="OJZ83" s="54"/>
      <c r="OKA83" s="54"/>
      <c r="OKB83" s="54"/>
      <c r="OKC83" s="54"/>
      <c r="OKD83" s="54"/>
      <c r="OKE83" s="54"/>
      <c r="OKF83" s="54"/>
      <c r="OKG83" s="54"/>
      <c r="OKH83" s="54"/>
      <c r="OKI83" s="54"/>
      <c r="OKJ83" s="54"/>
      <c r="OKK83" s="54"/>
      <c r="OKL83" s="54"/>
      <c r="OKM83" s="54"/>
      <c r="OKN83" s="54"/>
      <c r="OKO83" s="54"/>
      <c r="OKP83" s="54"/>
      <c r="OKQ83" s="54"/>
      <c r="OKR83" s="54"/>
      <c r="OKS83" s="54"/>
      <c r="OKT83" s="54"/>
      <c r="OKU83" s="54"/>
      <c r="OKV83" s="54"/>
      <c r="OKW83" s="54"/>
      <c r="OKX83" s="54"/>
      <c r="OKY83" s="54"/>
      <c r="OKZ83" s="54"/>
      <c r="OLA83" s="54"/>
      <c r="OLB83" s="54"/>
      <c r="OLC83" s="54"/>
      <c r="OLD83" s="54"/>
      <c r="OLE83" s="54"/>
      <c r="OLF83" s="54"/>
      <c r="OLG83" s="54"/>
      <c r="OLH83" s="54"/>
      <c r="OLI83" s="54"/>
      <c r="OLJ83" s="54"/>
      <c r="OLK83" s="54"/>
      <c r="OLL83" s="54"/>
      <c r="OLM83" s="54"/>
      <c r="OLN83" s="54"/>
      <c r="OLO83" s="54"/>
      <c r="OLP83" s="54"/>
      <c r="OLQ83" s="54"/>
      <c r="OLR83" s="54"/>
      <c r="OLS83" s="54"/>
      <c r="OLT83" s="54"/>
      <c r="OLU83" s="54"/>
      <c r="OLV83" s="54"/>
      <c r="OLW83" s="54"/>
      <c r="OLX83" s="54"/>
      <c r="OLY83" s="54"/>
      <c r="OLZ83" s="54"/>
      <c r="OMA83" s="54"/>
      <c r="OMB83" s="54"/>
      <c r="OMC83" s="54"/>
      <c r="OMD83" s="54"/>
      <c r="OME83" s="54"/>
      <c r="OMF83" s="54"/>
      <c r="OMG83" s="54"/>
      <c r="OMH83" s="54"/>
      <c r="OMI83" s="54"/>
      <c r="OMJ83" s="54"/>
      <c r="OMK83" s="54"/>
      <c r="OML83" s="54"/>
      <c r="OMM83" s="54"/>
      <c r="OMN83" s="54"/>
      <c r="OMO83" s="54"/>
      <c r="OMP83" s="54"/>
      <c r="OMQ83" s="54"/>
      <c r="OMR83" s="54"/>
      <c r="OMS83" s="54"/>
      <c r="OMT83" s="54"/>
      <c r="OMU83" s="54"/>
      <c r="OMV83" s="54"/>
      <c r="OMW83" s="54"/>
      <c r="OMX83" s="54"/>
      <c r="OMY83" s="54"/>
      <c r="OMZ83" s="54"/>
      <c r="ONA83" s="54"/>
      <c r="ONB83" s="54"/>
      <c r="ONC83" s="54"/>
      <c r="OND83" s="54"/>
      <c r="ONE83" s="54"/>
      <c r="ONF83" s="54"/>
      <c r="ONG83" s="54"/>
      <c r="ONH83" s="54"/>
      <c r="ONI83" s="54"/>
      <c r="ONJ83" s="54"/>
      <c r="ONK83" s="54"/>
      <c r="ONL83" s="54"/>
      <c r="ONM83" s="54"/>
      <c r="ONN83" s="54"/>
      <c r="ONO83" s="54"/>
      <c r="ONP83" s="54"/>
      <c r="ONQ83" s="54"/>
      <c r="ONR83" s="54"/>
      <c r="ONS83" s="54"/>
      <c r="ONT83" s="54"/>
      <c r="ONU83" s="54"/>
      <c r="ONV83" s="54"/>
      <c r="ONW83" s="54"/>
      <c r="ONX83" s="54"/>
      <c r="ONY83" s="54"/>
      <c r="ONZ83" s="54"/>
      <c r="OOA83" s="54"/>
      <c r="OOB83" s="54"/>
      <c r="OOC83" s="54"/>
      <c r="OOD83" s="54"/>
      <c r="OOE83" s="54"/>
      <c r="OOF83" s="54"/>
      <c r="OOG83" s="54"/>
      <c r="OOH83" s="54"/>
      <c r="OOI83" s="54"/>
      <c r="OOJ83" s="54"/>
      <c r="OOK83" s="54"/>
      <c r="OOL83" s="54"/>
      <c r="OOM83" s="54"/>
      <c r="OON83" s="54"/>
      <c r="OOO83" s="54"/>
      <c r="OOP83" s="54"/>
      <c r="OOQ83" s="54"/>
      <c r="OOR83" s="54"/>
      <c r="OOS83" s="54"/>
      <c r="OOT83" s="54"/>
      <c r="OOU83" s="54"/>
      <c r="OOV83" s="54"/>
      <c r="OOW83" s="54"/>
      <c r="OOX83" s="54"/>
      <c r="OOY83" s="54"/>
      <c r="OOZ83" s="54"/>
      <c r="OPA83" s="54"/>
      <c r="OPB83" s="54"/>
      <c r="OPC83" s="54"/>
      <c r="OPD83" s="54"/>
      <c r="OPE83" s="54"/>
      <c r="OPF83" s="54"/>
      <c r="OPG83" s="54"/>
      <c r="OPH83" s="54"/>
      <c r="OPI83" s="54"/>
      <c r="OPJ83" s="54"/>
      <c r="OPK83" s="54"/>
      <c r="OPL83" s="54"/>
      <c r="OPM83" s="54"/>
      <c r="OPN83" s="54"/>
      <c r="OPO83" s="54"/>
      <c r="OPP83" s="54"/>
      <c r="OPQ83" s="54"/>
      <c r="OPR83" s="54"/>
      <c r="OPS83" s="54"/>
      <c r="OPT83" s="54"/>
      <c r="OPU83" s="54"/>
      <c r="OPV83" s="54"/>
      <c r="OPW83" s="54"/>
      <c r="OPX83" s="54"/>
      <c r="OPY83" s="54"/>
      <c r="OPZ83" s="54"/>
      <c r="OQA83" s="54"/>
      <c r="OQB83" s="54"/>
      <c r="OQC83" s="54"/>
      <c r="OQD83" s="54"/>
      <c r="OQE83" s="54"/>
      <c r="OQF83" s="54"/>
      <c r="OQG83" s="54"/>
      <c r="OQH83" s="54"/>
      <c r="OQI83" s="54"/>
      <c r="OQJ83" s="54"/>
      <c r="OQK83" s="54"/>
      <c r="OQL83" s="54"/>
      <c r="OQM83" s="54"/>
      <c r="OQN83" s="54"/>
      <c r="OQO83" s="54"/>
      <c r="OQP83" s="54"/>
      <c r="OQQ83" s="54"/>
      <c r="OQR83" s="54"/>
      <c r="OQS83" s="54"/>
      <c r="OQT83" s="54"/>
      <c r="OQU83" s="54"/>
      <c r="OQV83" s="54"/>
      <c r="OQW83" s="54"/>
      <c r="OQX83" s="54"/>
      <c r="OQY83" s="54"/>
      <c r="OQZ83" s="54"/>
      <c r="ORA83" s="54"/>
      <c r="ORB83" s="54"/>
      <c r="ORC83" s="54"/>
      <c r="ORD83" s="54"/>
      <c r="ORE83" s="54"/>
      <c r="ORF83" s="54"/>
      <c r="ORG83" s="54"/>
      <c r="ORH83" s="54"/>
      <c r="ORI83" s="54"/>
      <c r="ORJ83" s="54"/>
      <c r="ORK83" s="54"/>
      <c r="ORL83" s="54"/>
      <c r="ORM83" s="54"/>
      <c r="ORN83" s="54"/>
      <c r="ORO83" s="54"/>
      <c r="ORP83" s="54"/>
      <c r="ORQ83" s="54"/>
      <c r="ORR83" s="54"/>
      <c r="ORS83" s="54"/>
      <c r="ORT83" s="54"/>
      <c r="ORU83" s="54"/>
      <c r="ORV83" s="54"/>
      <c r="ORW83" s="54"/>
      <c r="ORX83" s="54"/>
      <c r="ORY83" s="54"/>
      <c r="ORZ83" s="54"/>
      <c r="OSA83" s="54"/>
      <c r="OSB83" s="54"/>
      <c r="OSC83" s="54"/>
      <c r="OSD83" s="54"/>
      <c r="OSE83" s="54"/>
      <c r="OSF83" s="54"/>
      <c r="OSG83" s="54"/>
      <c r="OSH83" s="54"/>
      <c r="OSI83" s="54"/>
      <c r="OSJ83" s="54"/>
      <c r="OSK83" s="54"/>
      <c r="OSL83" s="54"/>
      <c r="OSM83" s="54"/>
      <c r="OSN83" s="54"/>
      <c r="OSO83" s="54"/>
      <c r="OSP83" s="54"/>
      <c r="OSQ83" s="54"/>
      <c r="OSR83" s="54"/>
      <c r="OSS83" s="54"/>
      <c r="OST83" s="54"/>
      <c r="OSU83" s="54"/>
      <c r="OSV83" s="54"/>
      <c r="OSW83" s="54"/>
      <c r="OSX83" s="54"/>
      <c r="OSY83" s="54"/>
      <c r="OSZ83" s="54"/>
      <c r="OTA83" s="54"/>
      <c r="OTB83" s="54"/>
      <c r="OTC83" s="54"/>
      <c r="OTD83" s="54"/>
      <c r="OTE83" s="54"/>
      <c r="OTF83" s="54"/>
      <c r="OTG83" s="54"/>
      <c r="OTH83" s="54"/>
      <c r="OTI83" s="54"/>
      <c r="OTJ83" s="54"/>
      <c r="OTK83" s="54"/>
      <c r="OTL83" s="54"/>
      <c r="OTM83" s="54"/>
      <c r="OTN83" s="54"/>
      <c r="OTO83" s="54"/>
      <c r="OTP83" s="54"/>
      <c r="OTQ83" s="54"/>
      <c r="OTR83" s="54"/>
      <c r="OTS83" s="54"/>
      <c r="OTT83" s="54"/>
      <c r="OTU83" s="54"/>
      <c r="OTV83" s="54"/>
      <c r="OTW83" s="54"/>
      <c r="OTX83" s="54"/>
      <c r="OTY83" s="54"/>
      <c r="OTZ83" s="54"/>
      <c r="OUA83" s="54"/>
      <c r="OUB83" s="54"/>
      <c r="OUC83" s="54"/>
      <c r="OUD83" s="54"/>
      <c r="OUE83" s="54"/>
      <c r="OUF83" s="54"/>
      <c r="OUG83" s="54"/>
      <c r="OUH83" s="54"/>
      <c r="OUI83" s="54"/>
      <c r="OUJ83" s="54"/>
      <c r="OUK83" s="54"/>
      <c r="OUL83" s="54"/>
      <c r="OUM83" s="54"/>
      <c r="OUN83" s="54"/>
      <c r="OUO83" s="54"/>
      <c r="OUP83" s="54"/>
      <c r="OUQ83" s="54"/>
      <c r="OUR83" s="54"/>
      <c r="OUS83" s="54"/>
      <c r="OUT83" s="54"/>
      <c r="OUU83" s="54"/>
      <c r="OUV83" s="54"/>
      <c r="OUW83" s="54"/>
      <c r="OUX83" s="54"/>
      <c r="OUY83" s="54"/>
      <c r="OUZ83" s="54"/>
      <c r="OVA83" s="54"/>
      <c r="OVB83" s="54"/>
      <c r="OVC83" s="54"/>
      <c r="OVD83" s="54"/>
      <c r="OVE83" s="54"/>
      <c r="OVF83" s="54"/>
      <c r="OVG83" s="54"/>
      <c r="OVH83" s="54"/>
      <c r="OVI83" s="54"/>
      <c r="OVJ83" s="54"/>
      <c r="OVK83" s="54"/>
      <c r="OVL83" s="54"/>
      <c r="OVM83" s="54"/>
      <c r="OVN83" s="54"/>
      <c r="OVO83" s="54"/>
      <c r="OVP83" s="54"/>
      <c r="OVQ83" s="54"/>
      <c r="OVR83" s="54"/>
      <c r="OVS83" s="54"/>
      <c r="OVT83" s="54"/>
      <c r="OVU83" s="54"/>
      <c r="OVV83" s="54"/>
      <c r="OVW83" s="54"/>
      <c r="OVX83" s="54"/>
      <c r="OVY83" s="54"/>
      <c r="OVZ83" s="54"/>
      <c r="OWA83" s="54"/>
      <c r="OWB83" s="54"/>
      <c r="OWC83" s="54"/>
      <c r="OWD83" s="54"/>
      <c r="OWE83" s="54"/>
      <c r="OWF83" s="54"/>
      <c r="OWG83" s="54"/>
      <c r="OWH83" s="54"/>
      <c r="OWI83" s="54"/>
      <c r="OWJ83" s="54"/>
      <c r="OWK83" s="54"/>
      <c r="OWL83" s="54"/>
      <c r="OWM83" s="54"/>
      <c r="OWN83" s="54"/>
      <c r="OWO83" s="54"/>
      <c r="OWP83" s="54"/>
      <c r="OWQ83" s="54"/>
      <c r="OWR83" s="54"/>
      <c r="OWS83" s="54"/>
      <c r="OWT83" s="54"/>
      <c r="OWU83" s="54"/>
      <c r="OWV83" s="54"/>
      <c r="OWW83" s="54"/>
      <c r="OWX83" s="54"/>
      <c r="OWY83" s="54"/>
      <c r="OWZ83" s="54"/>
      <c r="OXA83" s="54"/>
      <c r="OXB83" s="54"/>
      <c r="OXC83" s="54"/>
      <c r="OXD83" s="54"/>
      <c r="OXE83" s="54"/>
      <c r="OXF83" s="54"/>
      <c r="OXG83" s="54"/>
      <c r="OXH83" s="54"/>
      <c r="OXI83" s="54"/>
      <c r="OXJ83" s="54"/>
      <c r="OXK83" s="54"/>
      <c r="OXL83" s="54"/>
      <c r="OXM83" s="54"/>
      <c r="OXN83" s="54"/>
      <c r="OXO83" s="54"/>
      <c r="OXP83" s="54"/>
      <c r="OXQ83" s="54"/>
      <c r="OXR83" s="54"/>
      <c r="OXS83" s="54"/>
      <c r="OXT83" s="54"/>
      <c r="OXU83" s="54"/>
      <c r="OXV83" s="54"/>
      <c r="OXW83" s="54"/>
      <c r="OXX83" s="54"/>
      <c r="OXY83" s="54"/>
      <c r="OXZ83" s="54"/>
      <c r="OYA83" s="54"/>
      <c r="OYB83" s="54"/>
      <c r="OYC83" s="54"/>
      <c r="OYD83" s="54"/>
      <c r="OYE83" s="54"/>
      <c r="OYF83" s="54"/>
      <c r="OYG83" s="54"/>
      <c r="OYH83" s="54"/>
      <c r="OYI83" s="54"/>
      <c r="OYJ83" s="54"/>
      <c r="OYK83" s="54"/>
      <c r="OYL83" s="54"/>
      <c r="OYM83" s="54"/>
      <c r="OYN83" s="54"/>
      <c r="OYO83" s="54"/>
      <c r="OYP83" s="54"/>
      <c r="OYQ83" s="54"/>
      <c r="OYR83" s="54"/>
      <c r="OYS83" s="54"/>
      <c r="OYT83" s="54"/>
      <c r="OYU83" s="54"/>
      <c r="OYV83" s="54"/>
      <c r="OYW83" s="54"/>
      <c r="OYX83" s="54"/>
      <c r="OYY83" s="54"/>
      <c r="OYZ83" s="54"/>
      <c r="OZA83" s="54"/>
      <c r="OZB83" s="54"/>
      <c r="OZC83" s="54"/>
      <c r="OZD83" s="54"/>
      <c r="OZE83" s="54"/>
      <c r="OZF83" s="54"/>
      <c r="OZG83" s="54"/>
      <c r="OZH83" s="54"/>
      <c r="OZI83" s="54"/>
      <c r="OZJ83" s="54"/>
      <c r="OZK83" s="54"/>
      <c r="OZL83" s="54"/>
      <c r="OZM83" s="54"/>
      <c r="OZN83" s="54"/>
      <c r="OZO83" s="54"/>
      <c r="OZP83" s="54"/>
      <c r="OZQ83" s="54"/>
      <c r="OZR83" s="54"/>
      <c r="OZS83" s="54"/>
      <c r="OZT83" s="54"/>
      <c r="OZU83" s="54"/>
      <c r="OZV83" s="54"/>
      <c r="OZW83" s="54"/>
      <c r="OZX83" s="54"/>
      <c r="OZY83" s="54"/>
      <c r="OZZ83" s="54"/>
      <c r="PAA83" s="54"/>
      <c r="PAB83" s="54"/>
      <c r="PAC83" s="54"/>
      <c r="PAD83" s="54"/>
      <c r="PAE83" s="54"/>
      <c r="PAF83" s="54"/>
      <c r="PAG83" s="54"/>
      <c r="PAH83" s="54"/>
      <c r="PAI83" s="54"/>
      <c r="PAJ83" s="54"/>
      <c r="PAK83" s="54"/>
      <c r="PAL83" s="54"/>
      <c r="PAM83" s="54"/>
      <c r="PAN83" s="54"/>
      <c r="PAO83" s="54"/>
      <c r="PAP83" s="54"/>
      <c r="PAQ83" s="54"/>
      <c r="PAR83" s="54"/>
      <c r="PAS83" s="54"/>
      <c r="PAT83" s="54"/>
      <c r="PAU83" s="54"/>
      <c r="PAV83" s="54"/>
      <c r="PAW83" s="54"/>
      <c r="PAX83" s="54"/>
      <c r="PAY83" s="54"/>
      <c r="PAZ83" s="54"/>
      <c r="PBA83" s="54"/>
      <c r="PBB83" s="54"/>
      <c r="PBC83" s="54"/>
      <c r="PBD83" s="54"/>
      <c r="PBE83" s="54"/>
      <c r="PBF83" s="54"/>
      <c r="PBG83" s="54"/>
      <c r="PBH83" s="54"/>
      <c r="PBI83" s="54"/>
      <c r="PBJ83" s="54"/>
      <c r="PBK83" s="54"/>
      <c r="PBL83" s="54"/>
      <c r="PBM83" s="54"/>
      <c r="PBN83" s="54"/>
      <c r="PBO83" s="54"/>
      <c r="PBP83" s="54"/>
      <c r="PBQ83" s="54"/>
      <c r="PBR83" s="54"/>
      <c r="PBS83" s="54"/>
      <c r="PBT83" s="54"/>
      <c r="PBU83" s="54"/>
      <c r="PBV83" s="54"/>
      <c r="PBW83" s="54"/>
      <c r="PBX83" s="54"/>
      <c r="PBY83" s="54"/>
      <c r="PBZ83" s="54"/>
      <c r="PCA83" s="54"/>
      <c r="PCB83" s="54"/>
      <c r="PCC83" s="54"/>
      <c r="PCD83" s="54"/>
      <c r="PCE83" s="54"/>
      <c r="PCF83" s="54"/>
      <c r="PCG83" s="54"/>
      <c r="PCH83" s="54"/>
      <c r="PCI83" s="54"/>
      <c r="PCJ83" s="54"/>
      <c r="PCK83" s="54"/>
      <c r="PCL83" s="54"/>
      <c r="PCM83" s="54"/>
      <c r="PCN83" s="54"/>
      <c r="PCO83" s="54"/>
      <c r="PCP83" s="54"/>
      <c r="PCQ83" s="54"/>
      <c r="PCR83" s="54"/>
      <c r="PCS83" s="54"/>
      <c r="PCT83" s="54"/>
      <c r="PCU83" s="54"/>
      <c r="PCV83" s="54"/>
      <c r="PCW83" s="54"/>
      <c r="PCX83" s="54"/>
      <c r="PCY83" s="54"/>
      <c r="PCZ83" s="54"/>
      <c r="PDA83" s="54"/>
      <c r="PDB83" s="54"/>
      <c r="PDC83" s="54"/>
      <c r="PDD83" s="54"/>
      <c r="PDE83" s="54"/>
      <c r="PDF83" s="54"/>
      <c r="PDG83" s="54"/>
      <c r="PDH83" s="54"/>
      <c r="PDI83" s="54"/>
      <c r="PDJ83" s="54"/>
      <c r="PDK83" s="54"/>
      <c r="PDL83" s="54"/>
      <c r="PDM83" s="54"/>
      <c r="PDN83" s="54"/>
      <c r="PDO83" s="54"/>
      <c r="PDP83" s="54"/>
      <c r="PDQ83" s="54"/>
      <c r="PDR83" s="54"/>
      <c r="PDS83" s="54"/>
      <c r="PDT83" s="54"/>
      <c r="PDU83" s="54"/>
      <c r="PDV83" s="54"/>
      <c r="PDW83" s="54"/>
      <c r="PDX83" s="54"/>
      <c r="PDY83" s="54"/>
      <c r="PDZ83" s="54"/>
      <c r="PEA83" s="54"/>
      <c r="PEB83" s="54"/>
      <c r="PEC83" s="54"/>
      <c r="PED83" s="54"/>
      <c r="PEE83" s="54"/>
      <c r="PEF83" s="54"/>
      <c r="PEG83" s="54"/>
      <c r="PEH83" s="54"/>
      <c r="PEI83" s="54"/>
      <c r="PEJ83" s="54"/>
      <c r="PEK83" s="54"/>
      <c r="PEL83" s="54"/>
      <c r="PEM83" s="54"/>
      <c r="PEN83" s="54"/>
      <c r="PEO83" s="54"/>
      <c r="PEP83" s="54"/>
      <c r="PEQ83" s="54"/>
      <c r="PER83" s="54"/>
      <c r="PES83" s="54"/>
      <c r="PET83" s="54"/>
      <c r="PEU83" s="54"/>
      <c r="PEV83" s="54"/>
      <c r="PEW83" s="54"/>
      <c r="PEX83" s="54"/>
      <c r="PEY83" s="54"/>
      <c r="PEZ83" s="54"/>
      <c r="PFA83" s="54"/>
      <c r="PFB83" s="54"/>
      <c r="PFC83" s="54"/>
      <c r="PFD83" s="54"/>
      <c r="PFE83" s="54"/>
      <c r="PFF83" s="54"/>
      <c r="PFG83" s="54"/>
      <c r="PFH83" s="54"/>
      <c r="PFI83" s="54"/>
      <c r="PFJ83" s="54"/>
      <c r="PFK83" s="54"/>
      <c r="PFL83" s="54"/>
      <c r="PFM83" s="54"/>
      <c r="PFN83" s="54"/>
      <c r="PFO83" s="54"/>
      <c r="PFP83" s="54"/>
      <c r="PFQ83" s="54"/>
      <c r="PFR83" s="54"/>
      <c r="PFS83" s="54"/>
      <c r="PFT83" s="54"/>
      <c r="PFU83" s="54"/>
      <c r="PFV83" s="54"/>
      <c r="PFW83" s="54"/>
      <c r="PFX83" s="54"/>
      <c r="PFY83" s="54"/>
      <c r="PFZ83" s="54"/>
      <c r="PGA83" s="54"/>
      <c r="PGB83" s="54"/>
      <c r="PGC83" s="54"/>
      <c r="PGD83" s="54"/>
      <c r="PGE83" s="54"/>
      <c r="PGF83" s="54"/>
      <c r="PGG83" s="54"/>
      <c r="PGH83" s="54"/>
      <c r="PGI83" s="54"/>
      <c r="PGJ83" s="54"/>
      <c r="PGK83" s="54"/>
      <c r="PGL83" s="54"/>
      <c r="PGM83" s="54"/>
      <c r="PGN83" s="54"/>
      <c r="PGO83" s="54"/>
      <c r="PGP83" s="54"/>
      <c r="PGQ83" s="54"/>
      <c r="PGR83" s="54"/>
      <c r="PGS83" s="54"/>
      <c r="PGT83" s="54"/>
      <c r="PGU83" s="54"/>
      <c r="PGV83" s="54"/>
      <c r="PGW83" s="54"/>
      <c r="PGX83" s="54"/>
      <c r="PGY83" s="54"/>
      <c r="PGZ83" s="54"/>
      <c r="PHA83" s="54"/>
      <c r="PHB83" s="54"/>
      <c r="PHC83" s="54"/>
      <c r="PHD83" s="54"/>
      <c r="PHE83" s="54"/>
      <c r="PHF83" s="54"/>
      <c r="PHG83" s="54"/>
      <c r="PHH83" s="54"/>
      <c r="PHI83" s="54"/>
      <c r="PHJ83" s="54"/>
      <c r="PHK83" s="54"/>
      <c r="PHL83" s="54"/>
      <c r="PHM83" s="54"/>
      <c r="PHN83" s="54"/>
      <c r="PHO83" s="54"/>
      <c r="PHP83" s="54"/>
      <c r="PHQ83" s="54"/>
      <c r="PHR83" s="54"/>
      <c r="PHS83" s="54"/>
      <c r="PHT83" s="54"/>
      <c r="PHU83" s="54"/>
      <c r="PHV83" s="54"/>
      <c r="PHW83" s="54"/>
      <c r="PHX83" s="54"/>
      <c r="PHY83" s="54"/>
      <c r="PHZ83" s="54"/>
      <c r="PIA83" s="54"/>
      <c r="PIB83" s="54"/>
      <c r="PIC83" s="54"/>
      <c r="PID83" s="54"/>
      <c r="PIE83" s="54"/>
      <c r="PIF83" s="54"/>
      <c r="PIG83" s="54"/>
      <c r="PIH83" s="54"/>
      <c r="PII83" s="54"/>
      <c r="PIJ83" s="54"/>
      <c r="PIK83" s="54"/>
      <c r="PIL83" s="54"/>
      <c r="PIM83" s="54"/>
      <c r="PIN83" s="54"/>
      <c r="PIO83" s="54"/>
      <c r="PIP83" s="54"/>
      <c r="PIQ83" s="54"/>
      <c r="PIR83" s="54"/>
      <c r="PIS83" s="54"/>
      <c r="PIT83" s="54"/>
      <c r="PIU83" s="54"/>
      <c r="PIV83" s="54"/>
      <c r="PIW83" s="54"/>
      <c r="PIX83" s="54"/>
      <c r="PIY83" s="54"/>
      <c r="PIZ83" s="54"/>
      <c r="PJA83" s="54"/>
      <c r="PJB83" s="54"/>
      <c r="PJC83" s="54"/>
      <c r="PJD83" s="54"/>
      <c r="PJE83" s="54"/>
      <c r="PJF83" s="54"/>
      <c r="PJG83" s="54"/>
      <c r="PJH83" s="54"/>
      <c r="PJI83" s="54"/>
      <c r="PJJ83" s="54"/>
      <c r="PJK83" s="54"/>
      <c r="PJL83" s="54"/>
      <c r="PJM83" s="54"/>
      <c r="PJN83" s="54"/>
      <c r="PJO83" s="54"/>
      <c r="PJP83" s="54"/>
      <c r="PJQ83" s="54"/>
      <c r="PJR83" s="54"/>
      <c r="PJS83" s="54"/>
      <c r="PJT83" s="54"/>
      <c r="PJU83" s="54"/>
      <c r="PJV83" s="54"/>
      <c r="PJW83" s="54"/>
      <c r="PJX83" s="54"/>
      <c r="PJY83" s="54"/>
      <c r="PJZ83" s="54"/>
      <c r="PKA83" s="54"/>
      <c r="PKB83" s="54"/>
      <c r="PKC83" s="54"/>
      <c r="PKD83" s="54"/>
      <c r="PKE83" s="54"/>
      <c r="PKF83" s="54"/>
      <c r="PKG83" s="54"/>
      <c r="PKH83" s="54"/>
      <c r="PKI83" s="54"/>
      <c r="PKJ83" s="54"/>
      <c r="PKK83" s="54"/>
      <c r="PKL83" s="54"/>
      <c r="PKM83" s="54"/>
      <c r="PKN83" s="54"/>
      <c r="PKO83" s="54"/>
      <c r="PKP83" s="54"/>
      <c r="PKQ83" s="54"/>
      <c r="PKR83" s="54"/>
      <c r="PKS83" s="54"/>
      <c r="PKT83" s="54"/>
      <c r="PKU83" s="54"/>
      <c r="PKV83" s="54"/>
      <c r="PKW83" s="54"/>
      <c r="PKX83" s="54"/>
      <c r="PKY83" s="54"/>
      <c r="PKZ83" s="54"/>
      <c r="PLA83" s="54"/>
      <c r="PLB83" s="54"/>
      <c r="PLC83" s="54"/>
      <c r="PLD83" s="54"/>
      <c r="PLE83" s="54"/>
      <c r="PLF83" s="54"/>
      <c r="PLG83" s="54"/>
      <c r="PLH83" s="54"/>
      <c r="PLI83" s="54"/>
      <c r="PLJ83" s="54"/>
      <c r="PLK83" s="54"/>
      <c r="PLL83" s="54"/>
      <c r="PLM83" s="54"/>
      <c r="PLN83" s="54"/>
      <c r="PLO83" s="54"/>
      <c r="PLP83" s="54"/>
      <c r="PLQ83" s="54"/>
      <c r="PLR83" s="54"/>
      <c r="PLS83" s="54"/>
      <c r="PLT83" s="54"/>
      <c r="PLU83" s="54"/>
      <c r="PLV83" s="54"/>
      <c r="PLW83" s="54"/>
      <c r="PLX83" s="54"/>
      <c r="PLY83" s="54"/>
      <c r="PLZ83" s="54"/>
      <c r="PMA83" s="54"/>
      <c r="PMB83" s="54"/>
      <c r="PMC83" s="54"/>
      <c r="PMD83" s="54"/>
      <c r="PME83" s="54"/>
      <c r="PMF83" s="54"/>
      <c r="PMG83" s="54"/>
      <c r="PMH83" s="54"/>
      <c r="PMI83" s="54"/>
      <c r="PMJ83" s="54"/>
      <c r="PMK83" s="54"/>
      <c r="PML83" s="54"/>
      <c r="PMM83" s="54"/>
      <c r="PMN83" s="54"/>
      <c r="PMO83" s="54"/>
      <c r="PMP83" s="54"/>
      <c r="PMQ83" s="54"/>
      <c r="PMR83" s="54"/>
      <c r="PMS83" s="54"/>
      <c r="PMT83" s="54"/>
      <c r="PMU83" s="54"/>
      <c r="PMV83" s="54"/>
      <c r="PMW83" s="54"/>
      <c r="PMX83" s="54"/>
      <c r="PMY83" s="54"/>
      <c r="PMZ83" s="54"/>
      <c r="PNA83" s="54"/>
      <c r="PNB83" s="54"/>
      <c r="PNC83" s="54"/>
      <c r="PND83" s="54"/>
      <c r="PNE83" s="54"/>
      <c r="PNF83" s="54"/>
      <c r="PNG83" s="54"/>
      <c r="PNH83" s="54"/>
      <c r="PNI83" s="54"/>
      <c r="PNJ83" s="54"/>
      <c r="PNK83" s="54"/>
      <c r="PNL83" s="54"/>
      <c r="PNM83" s="54"/>
      <c r="PNN83" s="54"/>
      <c r="PNO83" s="54"/>
      <c r="PNP83" s="54"/>
      <c r="PNQ83" s="54"/>
      <c r="PNR83" s="54"/>
      <c r="PNS83" s="54"/>
      <c r="PNT83" s="54"/>
      <c r="PNU83" s="54"/>
      <c r="PNV83" s="54"/>
      <c r="PNW83" s="54"/>
      <c r="PNX83" s="54"/>
      <c r="PNY83" s="54"/>
      <c r="PNZ83" s="54"/>
      <c r="POA83" s="54"/>
      <c r="POB83" s="54"/>
      <c r="POC83" s="54"/>
      <c r="POD83" s="54"/>
      <c r="POE83" s="54"/>
      <c r="POF83" s="54"/>
      <c r="POG83" s="54"/>
      <c r="POH83" s="54"/>
      <c r="POI83" s="54"/>
      <c r="POJ83" s="54"/>
      <c r="POK83" s="54"/>
      <c r="POL83" s="54"/>
      <c r="POM83" s="54"/>
      <c r="PON83" s="54"/>
      <c r="POO83" s="54"/>
      <c r="POP83" s="54"/>
      <c r="POQ83" s="54"/>
      <c r="POR83" s="54"/>
      <c r="POS83" s="54"/>
      <c r="POT83" s="54"/>
      <c r="POU83" s="54"/>
      <c r="POV83" s="54"/>
      <c r="POW83" s="54"/>
      <c r="POX83" s="54"/>
      <c r="POY83" s="54"/>
      <c r="POZ83" s="54"/>
      <c r="PPA83" s="54"/>
      <c r="PPB83" s="54"/>
      <c r="PPC83" s="54"/>
      <c r="PPD83" s="54"/>
      <c r="PPE83" s="54"/>
      <c r="PPF83" s="54"/>
      <c r="PPG83" s="54"/>
      <c r="PPH83" s="54"/>
      <c r="PPI83" s="54"/>
      <c r="PPJ83" s="54"/>
      <c r="PPK83" s="54"/>
      <c r="PPL83" s="54"/>
      <c r="PPM83" s="54"/>
      <c r="PPN83" s="54"/>
      <c r="PPO83" s="54"/>
      <c r="PPP83" s="54"/>
      <c r="PPQ83" s="54"/>
      <c r="PPR83" s="54"/>
      <c r="PPS83" s="54"/>
      <c r="PPT83" s="54"/>
      <c r="PPU83" s="54"/>
      <c r="PPV83" s="54"/>
      <c r="PPW83" s="54"/>
      <c r="PPX83" s="54"/>
      <c r="PPY83" s="54"/>
      <c r="PPZ83" s="54"/>
      <c r="PQA83" s="54"/>
      <c r="PQB83" s="54"/>
      <c r="PQC83" s="54"/>
      <c r="PQD83" s="54"/>
      <c r="PQE83" s="54"/>
      <c r="PQF83" s="54"/>
      <c r="PQG83" s="54"/>
      <c r="PQH83" s="54"/>
      <c r="PQI83" s="54"/>
      <c r="PQJ83" s="54"/>
      <c r="PQK83" s="54"/>
      <c r="PQL83" s="54"/>
      <c r="PQM83" s="54"/>
      <c r="PQN83" s="54"/>
      <c r="PQO83" s="54"/>
      <c r="PQP83" s="54"/>
      <c r="PQQ83" s="54"/>
      <c r="PQR83" s="54"/>
      <c r="PQS83" s="54"/>
      <c r="PQT83" s="54"/>
      <c r="PQU83" s="54"/>
      <c r="PQV83" s="54"/>
      <c r="PQW83" s="54"/>
      <c r="PQX83" s="54"/>
      <c r="PQY83" s="54"/>
      <c r="PQZ83" s="54"/>
      <c r="PRA83" s="54"/>
      <c r="PRB83" s="54"/>
      <c r="PRC83" s="54"/>
      <c r="PRD83" s="54"/>
      <c r="PRE83" s="54"/>
      <c r="PRF83" s="54"/>
      <c r="PRG83" s="54"/>
      <c r="PRH83" s="54"/>
      <c r="PRI83" s="54"/>
      <c r="PRJ83" s="54"/>
      <c r="PRK83" s="54"/>
      <c r="PRL83" s="54"/>
      <c r="PRM83" s="54"/>
      <c r="PRN83" s="54"/>
      <c r="PRO83" s="54"/>
      <c r="PRP83" s="54"/>
      <c r="PRQ83" s="54"/>
      <c r="PRR83" s="54"/>
      <c r="PRS83" s="54"/>
      <c r="PRT83" s="54"/>
      <c r="PRU83" s="54"/>
      <c r="PRV83" s="54"/>
      <c r="PRW83" s="54"/>
      <c r="PRX83" s="54"/>
      <c r="PRY83" s="54"/>
      <c r="PRZ83" s="54"/>
      <c r="PSA83" s="54"/>
      <c r="PSB83" s="54"/>
      <c r="PSC83" s="54"/>
      <c r="PSD83" s="54"/>
      <c r="PSE83" s="54"/>
      <c r="PSF83" s="54"/>
      <c r="PSG83" s="54"/>
      <c r="PSH83" s="54"/>
      <c r="PSI83" s="54"/>
      <c r="PSJ83" s="54"/>
      <c r="PSK83" s="54"/>
      <c r="PSL83" s="54"/>
      <c r="PSM83" s="54"/>
      <c r="PSN83" s="54"/>
      <c r="PSO83" s="54"/>
      <c r="PSP83" s="54"/>
      <c r="PSQ83" s="54"/>
      <c r="PSR83" s="54"/>
      <c r="PSS83" s="54"/>
      <c r="PST83" s="54"/>
      <c r="PSU83" s="54"/>
      <c r="PSV83" s="54"/>
      <c r="PSW83" s="54"/>
      <c r="PSX83" s="54"/>
      <c r="PSY83" s="54"/>
      <c r="PSZ83" s="54"/>
      <c r="PTA83" s="54"/>
      <c r="PTB83" s="54"/>
      <c r="PTC83" s="54"/>
      <c r="PTD83" s="54"/>
      <c r="PTE83" s="54"/>
      <c r="PTF83" s="54"/>
      <c r="PTG83" s="54"/>
      <c r="PTH83" s="54"/>
      <c r="PTI83" s="54"/>
      <c r="PTJ83" s="54"/>
      <c r="PTK83" s="54"/>
      <c r="PTL83" s="54"/>
      <c r="PTM83" s="54"/>
      <c r="PTN83" s="54"/>
      <c r="PTO83" s="54"/>
      <c r="PTP83" s="54"/>
      <c r="PTQ83" s="54"/>
      <c r="PTR83" s="54"/>
      <c r="PTS83" s="54"/>
      <c r="PTT83" s="54"/>
      <c r="PTU83" s="54"/>
      <c r="PTV83" s="54"/>
      <c r="PTW83" s="54"/>
      <c r="PTX83" s="54"/>
      <c r="PTY83" s="54"/>
      <c r="PTZ83" s="54"/>
      <c r="PUA83" s="54"/>
      <c r="PUB83" s="54"/>
      <c r="PUC83" s="54"/>
      <c r="PUD83" s="54"/>
      <c r="PUE83" s="54"/>
      <c r="PUF83" s="54"/>
      <c r="PUG83" s="54"/>
      <c r="PUH83" s="54"/>
      <c r="PUI83" s="54"/>
      <c r="PUJ83" s="54"/>
      <c r="PUK83" s="54"/>
      <c r="PUL83" s="54"/>
      <c r="PUM83" s="54"/>
      <c r="PUN83" s="54"/>
      <c r="PUO83" s="54"/>
      <c r="PUP83" s="54"/>
      <c r="PUQ83" s="54"/>
      <c r="PUR83" s="54"/>
      <c r="PUS83" s="54"/>
      <c r="PUT83" s="54"/>
      <c r="PUU83" s="54"/>
      <c r="PUV83" s="54"/>
      <c r="PUW83" s="54"/>
      <c r="PUX83" s="54"/>
      <c r="PUY83" s="54"/>
      <c r="PUZ83" s="54"/>
      <c r="PVA83" s="54"/>
      <c r="PVB83" s="54"/>
      <c r="PVC83" s="54"/>
      <c r="PVD83" s="54"/>
      <c r="PVE83" s="54"/>
      <c r="PVF83" s="54"/>
      <c r="PVG83" s="54"/>
      <c r="PVH83" s="54"/>
      <c r="PVI83" s="54"/>
      <c r="PVJ83" s="54"/>
      <c r="PVK83" s="54"/>
      <c r="PVL83" s="54"/>
      <c r="PVM83" s="54"/>
      <c r="PVN83" s="54"/>
      <c r="PVO83" s="54"/>
      <c r="PVP83" s="54"/>
      <c r="PVQ83" s="54"/>
      <c r="PVR83" s="54"/>
      <c r="PVS83" s="54"/>
      <c r="PVT83" s="54"/>
      <c r="PVU83" s="54"/>
      <c r="PVV83" s="54"/>
      <c r="PVW83" s="54"/>
      <c r="PVX83" s="54"/>
      <c r="PVY83" s="54"/>
      <c r="PVZ83" s="54"/>
      <c r="PWA83" s="54"/>
      <c r="PWB83" s="54"/>
      <c r="PWC83" s="54"/>
      <c r="PWD83" s="54"/>
      <c r="PWE83" s="54"/>
      <c r="PWF83" s="54"/>
      <c r="PWG83" s="54"/>
      <c r="PWH83" s="54"/>
      <c r="PWI83" s="54"/>
      <c r="PWJ83" s="54"/>
      <c r="PWK83" s="54"/>
      <c r="PWL83" s="54"/>
      <c r="PWM83" s="54"/>
      <c r="PWN83" s="54"/>
      <c r="PWO83" s="54"/>
      <c r="PWP83" s="54"/>
      <c r="PWQ83" s="54"/>
      <c r="PWR83" s="54"/>
      <c r="PWS83" s="54"/>
      <c r="PWT83" s="54"/>
      <c r="PWU83" s="54"/>
      <c r="PWV83" s="54"/>
      <c r="PWW83" s="54"/>
      <c r="PWX83" s="54"/>
      <c r="PWY83" s="54"/>
      <c r="PWZ83" s="54"/>
      <c r="PXA83" s="54"/>
      <c r="PXB83" s="54"/>
      <c r="PXC83" s="54"/>
      <c r="PXD83" s="54"/>
      <c r="PXE83" s="54"/>
      <c r="PXF83" s="54"/>
      <c r="PXG83" s="54"/>
      <c r="PXH83" s="54"/>
      <c r="PXI83" s="54"/>
      <c r="PXJ83" s="54"/>
      <c r="PXK83" s="54"/>
      <c r="PXL83" s="54"/>
      <c r="PXM83" s="54"/>
      <c r="PXN83" s="54"/>
      <c r="PXO83" s="54"/>
      <c r="PXP83" s="54"/>
      <c r="PXQ83" s="54"/>
      <c r="PXR83" s="54"/>
      <c r="PXS83" s="54"/>
      <c r="PXT83" s="54"/>
      <c r="PXU83" s="54"/>
      <c r="PXV83" s="54"/>
      <c r="PXW83" s="54"/>
      <c r="PXX83" s="54"/>
      <c r="PXY83" s="54"/>
      <c r="PXZ83" s="54"/>
      <c r="PYA83" s="54"/>
      <c r="PYB83" s="54"/>
      <c r="PYC83" s="54"/>
      <c r="PYD83" s="54"/>
      <c r="PYE83" s="54"/>
      <c r="PYF83" s="54"/>
      <c r="PYG83" s="54"/>
      <c r="PYH83" s="54"/>
      <c r="PYI83" s="54"/>
      <c r="PYJ83" s="54"/>
      <c r="PYK83" s="54"/>
      <c r="PYL83" s="54"/>
      <c r="PYM83" s="54"/>
      <c r="PYN83" s="54"/>
      <c r="PYO83" s="54"/>
      <c r="PYP83" s="54"/>
      <c r="PYQ83" s="54"/>
      <c r="PYR83" s="54"/>
      <c r="PYS83" s="54"/>
      <c r="PYT83" s="54"/>
      <c r="PYU83" s="54"/>
      <c r="PYV83" s="54"/>
      <c r="PYW83" s="54"/>
      <c r="PYX83" s="54"/>
      <c r="PYY83" s="54"/>
      <c r="PYZ83" s="54"/>
      <c r="PZA83" s="54"/>
      <c r="PZB83" s="54"/>
      <c r="PZC83" s="54"/>
      <c r="PZD83" s="54"/>
      <c r="PZE83" s="54"/>
      <c r="PZF83" s="54"/>
      <c r="PZG83" s="54"/>
      <c r="PZH83" s="54"/>
      <c r="PZI83" s="54"/>
      <c r="PZJ83" s="54"/>
      <c r="PZK83" s="54"/>
      <c r="PZL83" s="54"/>
      <c r="PZM83" s="54"/>
      <c r="PZN83" s="54"/>
      <c r="PZO83" s="54"/>
      <c r="PZP83" s="54"/>
      <c r="PZQ83" s="54"/>
      <c r="PZR83" s="54"/>
      <c r="PZS83" s="54"/>
      <c r="PZT83" s="54"/>
      <c r="PZU83" s="54"/>
      <c r="PZV83" s="54"/>
      <c r="PZW83" s="54"/>
      <c r="PZX83" s="54"/>
      <c r="PZY83" s="54"/>
      <c r="PZZ83" s="54"/>
      <c r="QAA83" s="54"/>
      <c r="QAB83" s="54"/>
      <c r="QAC83" s="54"/>
      <c r="QAD83" s="54"/>
      <c r="QAE83" s="54"/>
      <c r="QAF83" s="54"/>
      <c r="QAG83" s="54"/>
      <c r="QAH83" s="54"/>
      <c r="QAI83" s="54"/>
      <c r="QAJ83" s="54"/>
      <c r="QAK83" s="54"/>
      <c r="QAL83" s="54"/>
      <c r="QAM83" s="54"/>
      <c r="QAN83" s="54"/>
      <c r="QAO83" s="54"/>
      <c r="QAP83" s="54"/>
      <c r="QAQ83" s="54"/>
      <c r="QAR83" s="54"/>
      <c r="QAS83" s="54"/>
      <c r="QAT83" s="54"/>
      <c r="QAU83" s="54"/>
      <c r="QAV83" s="54"/>
      <c r="QAW83" s="54"/>
      <c r="QAX83" s="54"/>
      <c r="QAY83" s="54"/>
      <c r="QAZ83" s="54"/>
      <c r="QBA83" s="54"/>
      <c r="QBB83" s="54"/>
      <c r="QBC83" s="54"/>
      <c r="QBD83" s="54"/>
      <c r="QBE83" s="54"/>
      <c r="QBF83" s="54"/>
      <c r="QBG83" s="54"/>
      <c r="QBH83" s="54"/>
      <c r="QBI83" s="54"/>
      <c r="QBJ83" s="54"/>
      <c r="QBK83" s="54"/>
      <c r="QBL83" s="54"/>
      <c r="QBM83" s="54"/>
      <c r="QBN83" s="54"/>
      <c r="QBO83" s="54"/>
      <c r="QBP83" s="54"/>
      <c r="QBQ83" s="54"/>
      <c r="QBR83" s="54"/>
      <c r="QBS83" s="54"/>
      <c r="QBT83" s="54"/>
      <c r="QBU83" s="54"/>
      <c r="QBV83" s="54"/>
      <c r="QBW83" s="54"/>
      <c r="QBX83" s="54"/>
      <c r="QBY83" s="54"/>
      <c r="QBZ83" s="54"/>
      <c r="QCA83" s="54"/>
      <c r="QCB83" s="54"/>
      <c r="QCC83" s="54"/>
      <c r="QCD83" s="54"/>
      <c r="QCE83" s="54"/>
      <c r="QCF83" s="54"/>
      <c r="QCG83" s="54"/>
      <c r="QCH83" s="54"/>
      <c r="QCI83" s="54"/>
      <c r="QCJ83" s="54"/>
      <c r="QCK83" s="54"/>
      <c r="QCL83" s="54"/>
      <c r="QCM83" s="54"/>
      <c r="QCN83" s="54"/>
      <c r="QCO83" s="54"/>
      <c r="QCP83" s="54"/>
      <c r="QCQ83" s="54"/>
      <c r="QCR83" s="54"/>
      <c r="QCS83" s="54"/>
      <c r="QCT83" s="54"/>
      <c r="QCU83" s="54"/>
      <c r="QCV83" s="54"/>
      <c r="QCW83" s="54"/>
      <c r="QCX83" s="54"/>
      <c r="QCY83" s="54"/>
      <c r="QCZ83" s="54"/>
      <c r="QDA83" s="54"/>
      <c r="QDB83" s="54"/>
      <c r="QDC83" s="54"/>
      <c r="QDD83" s="54"/>
      <c r="QDE83" s="54"/>
      <c r="QDF83" s="54"/>
      <c r="QDG83" s="54"/>
      <c r="QDH83" s="54"/>
      <c r="QDI83" s="54"/>
      <c r="QDJ83" s="54"/>
      <c r="QDK83" s="54"/>
      <c r="QDL83" s="54"/>
      <c r="QDM83" s="54"/>
      <c r="QDN83" s="54"/>
      <c r="QDO83" s="54"/>
      <c r="QDP83" s="54"/>
      <c r="QDQ83" s="54"/>
      <c r="QDR83" s="54"/>
      <c r="QDS83" s="54"/>
      <c r="QDT83" s="54"/>
      <c r="QDU83" s="54"/>
      <c r="QDV83" s="54"/>
      <c r="QDW83" s="54"/>
      <c r="QDX83" s="54"/>
      <c r="QDY83" s="54"/>
      <c r="QDZ83" s="54"/>
      <c r="QEA83" s="54"/>
      <c r="QEB83" s="54"/>
      <c r="QEC83" s="54"/>
      <c r="QED83" s="54"/>
      <c r="QEE83" s="54"/>
      <c r="QEF83" s="54"/>
      <c r="QEG83" s="54"/>
      <c r="QEH83" s="54"/>
      <c r="QEI83" s="54"/>
      <c r="QEJ83" s="54"/>
      <c r="QEK83" s="54"/>
      <c r="QEL83" s="54"/>
      <c r="QEM83" s="54"/>
      <c r="QEN83" s="54"/>
      <c r="QEO83" s="54"/>
      <c r="QEP83" s="54"/>
      <c r="QEQ83" s="54"/>
      <c r="QER83" s="54"/>
      <c r="QES83" s="54"/>
      <c r="QET83" s="54"/>
      <c r="QEU83" s="54"/>
      <c r="QEV83" s="54"/>
      <c r="QEW83" s="54"/>
      <c r="QEX83" s="54"/>
      <c r="QEY83" s="54"/>
      <c r="QEZ83" s="54"/>
      <c r="QFA83" s="54"/>
      <c r="QFB83" s="54"/>
      <c r="QFC83" s="54"/>
      <c r="QFD83" s="54"/>
      <c r="QFE83" s="54"/>
      <c r="QFF83" s="54"/>
      <c r="QFG83" s="54"/>
      <c r="QFH83" s="54"/>
      <c r="QFI83" s="54"/>
      <c r="QFJ83" s="54"/>
      <c r="QFK83" s="54"/>
      <c r="QFL83" s="54"/>
      <c r="QFM83" s="54"/>
      <c r="QFN83" s="54"/>
      <c r="QFO83" s="54"/>
      <c r="QFP83" s="54"/>
      <c r="QFQ83" s="54"/>
      <c r="QFR83" s="54"/>
      <c r="QFS83" s="54"/>
      <c r="QFT83" s="54"/>
      <c r="QFU83" s="54"/>
      <c r="QFV83" s="54"/>
      <c r="QFW83" s="54"/>
      <c r="QFX83" s="54"/>
      <c r="QFY83" s="54"/>
      <c r="QFZ83" s="54"/>
      <c r="QGA83" s="54"/>
      <c r="QGB83" s="54"/>
      <c r="QGC83" s="54"/>
      <c r="QGD83" s="54"/>
      <c r="QGE83" s="54"/>
      <c r="QGF83" s="54"/>
      <c r="QGG83" s="54"/>
      <c r="QGH83" s="54"/>
      <c r="QGI83" s="54"/>
      <c r="QGJ83" s="54"/>
      <c r="QGK83" s="54"/>
      <c r="QGL83" s="54"/>
      <c r="QGM83" s="54"/>
      <c r="QGN83" s="54"/>
      <c r="QGO83" s="54"/>
      <c r="QGP83" s="54"/>
      <c r="QGQ83" s="54"/>
      <c r="QGR83" s="54"/>
      <c r="QGS83" s="54"/>
      <c r="QGT83" s="54"/>
      <c r="QGU83" s="54"/>
      <c r="QGV83" s="54"/>
      <c r="QGW83" s="54"/>
      <c r="QGX83" s="54"/>
      <c r="QGY83" s="54"/>
      <c r="QGZ83" s="54"/>
      <c r="QHA83" s="54"/>
      <c r="QHB83" s="54"/>
      <c r="QHC83" s="54"/>
      <c r="QHD83" s="54"/>
      <c r="QHE83" s="54"/>
      <c r="QHF83" s="54"/>
      <c r="QHG83" s="54"/>
      <c r="QHH83" s="54"/>
      <c r="QHI83" s="54"/>
      <c r="QHJ83" s="54"/>
      <c r="QHK83" s="54"/>
      <c r="QHL83" s="54"/>
      <c r="QHM83" s="54"/>
      <c r="QHN83" s="54"/>
      <c r="QHO83" s="54"/>
      <c r="QHP83" s="54"/>
      <c r="QHQ83" s="54"/>
      <c r="QHR83" s="54"/>
      <c r="QHS83" s="54"/>
      <c r="QHT83" s="54"/>
      <c r="QHU83" s="54"/>
      <c r="QHV83" s="54"/>
      <c r="QHW83" s="54"/>
      <c r="QHX83" s="54"/>
      <c r="QHY83" s="54"/>
      <c r="QHZ83" s="54"/>
      <c r="QIA83" s="54"/>
      <c r="QIB83" s="54"/>
      <c r="QIC83" s="54"/>
      <c r="QID83" s="54"/>
      <c r="QIE83" s="54"/>
      <c r="QIF83" s="54"/>
      <c r="QIG83" s="54"/>
      <c r="QIH83" s="54"/>
      <c r="QII83" s="54"/>
      <c r="QIJ83" s="54"/>
      <c r="QIK83" s="54"/>
      <c r="QIL83" s="54"/>
      <c r="QIM83" s="54"/>
      <c r="QIN83" s="54"/>
      <c r="QIO83" s="54"/>
      <c r="QIP83" s="54"/>
      <c r="QIQ83" s="54"/>
      <c r="QIR83" s="54"/>
      <c r="QIS83" s="54"/>
      <c r="QIT83" s="54"/>
      <c r="QIU83" s="54"/>
      <c r="QIV83" s="54"/>
      <c r="QIW83" s="54"/>
      <c r="QIX83" s="54"/>
      <c r="QIY83" s="54"/>
      <c r="QIZ83" s="54"/>
      <c r="QJA83" s="54"/>
      <c r="QJB83" s="54"/>
      <c r="QJC83" s="54"/>
      <c r="QJD83" s="54"/>
      <c r="QJE83" s="54"/>
      <c r="QJF83" s="54"/>
      <c r="QJG83" s="54"/>
      <c r="QJH83" s="54"/>
      <c r="QJI83" s="54"/>
      <c r="QJJ83" s="54"/>
      <c r="QJK83" s="54"/>
      <c r="QJL83" s="54"/>
      <c r="QJM83" s="54"/>
      <c r="QJN83" s="54"/>
      <c r="QJO83" s="54"/>
      <c r="QJP83" s="54"/>
      <c r="QJQ83" s="54"/>
      <c r="QJR83" s="54"/>
      <c r="QJS83" s="54"/>
      <c r="QJT83" s="54"/>
      <c r="QJU83" s="54"/>
      <c r="QJV83" s="54"/>
      <c r="QJW83" s="54"/>
      <c r="QJX83" s="54"/>
      <c r="QJY83" s="54"/>
      <c r="QJZ83" s="54"/>
      <c r="QKA83" s="54"/>
      <c r="QKB83" s="54"/>
      <c r="QKC83" s="54"/>
      <c r="QKD83" s="54"/>
      <c r="QKE83" s="54"/>
      <c r="QKF83" s="54"/>
      <c r="QKG83" s="54"/>
      <c r="QKH83" s="54"/>
      <c r="QKI83" s="54"/>
      <c r="QKJ83" s="54"/>
      <c r="QKK83" s="54"/>
      <c r="QKL83" s="54"/>
      <c r="QKM83" s="54"/>
      <c r="QKN83" s="54"/>
      <c r="QKO83" s="54"/>
      <c r="QKP83" s="54"/>
      <c r="QKQ83" s="54"/>
      <c r="QKR83" s="54"/>
      <c r="QKS83" s="54"/>
      <c r="QKT83" s="54"/>
      <c r="QKU83" s="54"/>
      <c r="QKV83" s="54"/>
      <c r="QKW83" s="54"/>
      <c r="QKX83" s="54"/>
      <c r="QKY83" s="54"/>
      <c r="QKZ83" s="54"/>
      <c r="QLA83" s="54"/>
      <c r="QLB83" s="54"/>
      <c r="QLC83" s="54"/>
      <c r="QLD83" s="54"/>
      <c r="QLE83" s="54"/>
      <c r="QLF83" s="54"/>
      <c r="QLG83" s="54"/>
      <c r="QLH83" s="54"/>
      <c r="QLI83" s="54"/>
      <c r="QLJ83" s="54"/>
      <c r="QLK83" s="54"/>
      <c r="QLL83" s="54"/>
      <c r="QLM83" s="54"/>
      <c r="QLN83" s="54"/>
      <c r="QLO83" s="54"/>
      <c r="QLP83" s="54"/>
      <c r="QLQ83" s="54"/>
      <c r="QLR83" s="54"/>
      <c r="QLS83" s="54"/>
      <c r="QLT83" s="54"/>
      <c r="QLU83" s="54"/>
      <c r="QLV83" s="54"/>
      <c r="QLW83" s="54"/>
      <c r="QLX83" s="54"/>
      <c r="QLY83" s="54"/>
      <c r="QLZ83" s="54"/>
      <c r="QMA83" s="54"/>
      <c r="QMB83" s="54"/>
      <c r="QMC83" s="54"/>
      <c r="QMD83" s="54"/>
      <c r="QME83" s="54"/>
      <c r="QMF83" s="54"/>
      <c r="QMG83" s="54"/>
      <c r="QMH83" s="54"/>
      <c r="QMI83" s="54"/>
      <c r="QMJ83" s="54"/>
      <c r="QMK83" s="54"/>
      <c r="QML83" s="54"/>
      <c r="QMM83" s="54"/>
      <c r="QMN83" s="54"/>
      <c r="QMO83" s="54"/>
      <c r="QMP83" s="54"/>
      <c r="QMQ83" s="54"/>
      <c r="QMR83" s="54"/>
      <c r="QMS83" s="54"/>
      <c r="QMT83" s="54"/>
      <c r="QMU83" s="54"/>
      <c r="QMV83" s="54"/>
      <c r="QMW83" s="54"/>
      <c r="QMX83" s="54"/>
      <c r="QMY83" s="54"/>
      <c r="QMZ83" s="54"/>
      <c r="QNA83" s="54"/>
      <c r="QNB83" s="54"/>
      <c r="QNC83" s="54"/>
      <c r="QND83" s="54"/>
      <c r="QNE83" s="54"/>
      <c r="QNF83" s="54"/>
      <c r="QNG83" s="54"/>
      <c r="QNH83" s="54"/>
      <c r="QNI83" s="54"/>
      <c r="QNJ83" s="54"/>
      <c r="QNK83" s="54"/>
      <c r="QNL83" s="54"/>
      <c r="QNM83" s="54"/>
      <c r="QNN83" s="54"/>
      <c r="QNO83" s="54"/>
      <c r="QNP83" s="54"/>
      <c r="QNQ83" s="54"/>
      <c r="QNR83" s="54"/>
      <c r="QNS83" s="54"/>
      <c r="QNT83" s="54"/>
      <c r="QNU83" s="54"/>
      <c r="QNV83" s="54"/>
      <c r="QNW83" s="54"/>
      <c r="QNX83" s="54"/>
      <c r="QNY83" s="54"/>
      <c r="QNZ83" s="54"/>
      <c r="QOA83" s="54"/>
      <c r="QOB83" s="54"/>
      <c r="QOC83" s="54"/>
      <c r="QOD83" s="54"/>
      <c r="QOE83" s="54"/>
      <c r="QOF83" s="54"/>
      <c r="QOG83" s="54"/>
      <c r="QOH83" s="54"/>
      <c r="QOI83" s="54"/>
      <c r="QOJ83" s="54"/>
      <c r="QOK83" s="54"/>
      <c r="QOL83" s="54"/>
      <c r="QOM83" s="54"/>
      <c r="QON83" s="54"/>
      <c r="QOO83" s="54"/>
      <c r="QOP83" s="54"/>
      <c r="QOQ83" s="54"/>
      <c r="QOR83" s="54"/>
      <c r="QOS83" s="54"/>
      <c r="QOT83" s="54"/>
      <c r="QOU83" s="54"/>
      <c r="QOV83" s="54"/>
      <c r="QOW83" s="54"/>
      <c r="QOX83" s="54"/>
      <c r="QOY83" s="54"/>
      <c r="QOZ83" s="54"/>
      <c r="QPA83" s="54"/>
      <c r="QPB83" s="54"/>
      <c r="QPC83" s="54"/>
      <c r="QPD83" s="54"/>
      <c r="QPE83" s="54"/>
      <c r="QPF83" s="54"/>
      <c r="QPG83" s="54"/>
      <c r="QPH83" s="54"/>
      <c r="QPI83" s="54"/>
      <c r="QPJ83" s="54"/>
      <c r="QPK83" s="54"/>
      <c r="QPL83" s="54"/>
      <c r="QPM83" s="54"/>
      <c r="QPN83" s="54"/>
      <c r="QPO83" s="54"/>
      <c r="QPP83" s="54"/>
      <c r="QPQ83" s="54"/>
      <c r="QPR83" s="54"/>
      <c r="QPS83" s="54"/>
      <c r="QPT83" s="54"/>
      <c r="QPU83" s="54"/>
      <c r="QPV83" s="54"/>
      <c r="QPW83" s="54"/>
      <c r="QPX83" s="54"/>
      <c r="QPY83" s="54"/>
      <c r="QPZ83" s="54"/>
      <c r="QQA83" s="54"/>
      <c r="QQB83" s="54"/>
      <c r="QQC83" s="54"/>
      <c r="QQD83" s="54"/>
      <c r="QQE83" s="54"/>
      <c r="QQF83" s="54"/>
      <c r="QQG83" s="54"/>
      <c r="QQH83" s="54"/>
      <c r="QQI83" s="54"/>
      <c r="QQJ83" s="54"/>
      <c r="QQK83" s="54"/>
      <c r="QQL83" s="54"/>
      <c r="QQM83" s="54"/>
      <c r="QQN83" s="54"/>
      <c r="QQO83" s="54"/>
      <c r="QQP83" s="54"/>
      <c r="QQQ83" s="54"/>
      <c r="QQR83" s="54"/>
      <c r="QQS83" s="54"/>
      <c r="QQT83" s="54"/>
      <c r="QQU83" s="54"/>
      <c r="QQV83" s="54"/>
      <c r="QQW83" s="54"/>
      <c r="QQX83" s="54"/>
      <c r="QQY83" s="54"/>
      <c r="QQZ83" s="54"/>
      <c r="QRA83" s="54"/>
      <c r="QRB83" s="54"/>
      <c r="QRC83" s="54"/>
      <c r="QRD83" s="54"/>
      <c r="QRE83" s="54"/>
      <c r="QRF83" s="54"/>
      <c r="QRG83" s="54"/>
      <c r="QRH83" s="54"/>
      <c r="QRI83" s="54"/>
      <c r="QRJ83" s="54"/>
      <c r="QRK83" s="54"/>
      <c r="QRL83" s="54"/>
      <c r="QRM83" s="54"/>
      <c r="QRN83" s="54"/>
      <c r="QRO83" s="54"/>
      <c r="QRP83" s="54"/>
      <c r="QRQ83" s="54"/>
      <c r="QRR83" s="54"/>
      <c r="QRS83" s="54"/>
      <c r="QRT83" s="54"/>
      <c r="QRU83" s="54"/>
      <c r="QRV83" s="54"/>
      <c r="QRW83" s="54"/>
      <c r="QRX83" s="54"/>
      <c r="QRY83" s="54"/>
      <c r="QRZ83" s="54"/>
      <c r="QSA83" s="54"/>
      <c r="QSB83" s="54"/>
      <c r="QSC83" s="54"/>
      <c r="QSD83" s="54"/>
      <c r="QSE83" s="54"/>
      <c r="QSF83" s="54"/>
      <c r="QSG83" s="54"/>
      <c r="QSH83" s="54"/>
      <c r="QSI83" s="54"/>
      <c r="QSJ83" s="54"/>
      <c r="QSK83" s="54"/>
      <c r="QSL83" s="54"/>
      <c r="QSM83" s="54"/>
      <c r="QSN83" s="54"/>
      <c r="QSO83" s="54"/>
      <c r="QSP83" s="54"/>
      <c r="QSQ83" s="54"/>
      <c r="QSR83" s="54"/>
      <c r="QSS83" s="54"/>
      <c r="QST83" s="54"/>
      <c r="QSU83" s="54"/>
      <c r="QSV83" s="54"/>
      <c r="QSW83" s="54"/>
      <c r="QSX83" s="54"/>
      <c r="QSY83" s="54"/>
      <c r="QSZ83" s="54"/>
      <c r="QTA83" s="54"/>
      <c r="QTB83" s="54"/>
      <c r="QTC83" s="54"/>
      <c r="QTD83" s="54"/>
      <c r="QTE83" s="54"/>
      <c r="QTF83" s="54"/>
      <c r="QTG83" s="54"/>
      <c r="QTH83" s="54"/>
      <c r="QTI83" s="54"/>
      <c r="QTJ83" s="54"/>
      <c r="QTK83" s="54"/>
      <c r="QTL83" s="54"/>
      <c r="QTM83" s="54"/>
      <c r="QTN83" s="54"/>
      <c r="QTO83" s="54"/>
      <c r="QTP83" s="54"/>
      <c r="QTQ83" s="54"/>
      <c r="QTR83" s="54"/>
      <c r="QTS83" s="54"/>
      <c r="QTT83" s="54"/>
      <c r="QTU83" s="54"/>
      <c r="QTV83" s="54"/>
      <c r="QTW83" s="54"/>
      <c r="QTX83" s="54"/>
      <c r="QTY83" s="54"/>
      <c r="QTZ83" s="54"/>
      <c r="QUA83" s="54"/>
      <c r="QUB83" s="54"/>
      <c r="QUC83" s="54"/>
      <c r="QUD83" s="54"/>
      <c r="QUE83" s="54"/>
      <c r="QUF83" s="54"/>
      <c r="QUG83" s="54"/>
      <c r="QUH83" s="54"/>
      <c r="QUI83" s="54"/>
      <c r="QUJ83" s="54"/>
      <c r="QUK83" s="54"/>
      <c r="QUL83" s="54"/>
      <c r="QUM83" s="54"/>
      <c r="QUN83" s="54"/>
      <c r="QUO83" s="54"/>
      <c r="QUP83" s="54"/>
      <c r="QUQ83" s="54"/>
      <c r="QUR83" s="54"/>
      <c r="QUS83" s="54"/>
      <c r="QUT83" s="54"/>
      <c r="QUU83" s="54"/>
      <c r="QUV83" s="54"/>
      <c r="QUW83" s="54"/>
      <c r="QUX83" s="54"/>
      <c r="QUY83" s="54"/>
      <c r="QUZ83" s="54"/>
      <c r="QVA83" s="54"/>
      <c r="QVB83" s="54"/>
      <c r="QVC83" s="54"/>
      <c r="QVD83" s="54"/>
      <c r="QVE83" s="54"/>
      <c r="QVF83" s="54"/>
      <c r="QVG83" s="54"/>
      <c r="QVH83" s="54"/>
      <c r="QVI83" s="54"/>
      <c r="QVJ83" s="54"/>
      <c r="QVK83" s="54"/>
      <c r="QVL83" s="54"/>
      <c r="QVM83" s="54"/>
      <c r="QVN83" s="54"/>
      <c r="QVO83" s="54"/>
      <c r="QVP83" s="54"/>
      <c r="QVQ83" s="54"/>
      <c r="QVR83" s="54"/>
      <c r="QVS83" s="54"/>
      <c r="QVT83" s="54"/>
      <c r="QVU83" s="54"/>
      <c r="QVV83" s="54"/>
      <c r="QVW83" s="54"/>
      <c r="QVX83" s="54"/>
      <c r="QVY83" s="54"/>
      <c r="QVZ83" s="54"/>
      <c r="QWA83" s="54"/>
      <c r="QWB83" s="54"/>
      <c r="QWC83" s="54"/>
      <c r="QWD83" s="54"/>
      <c r="QWE83" s="54"/>
      <c r="QWF83" s="54"/>
      <c r="QWG83" s="54"/>
      <c r="QWH83" s="54"/>
      <c r="QWI83" s="54"/>
      <c r="QWJ83" s="54"/>
      <c r="QWK83" s="54"/>
      <c r="QWL83" s="54"/>
      <c r="QWM83" s="54"/>
      <c r="QWN83" s="54"/>
      <c r="QWO83" s="54"/>
      <c r="QWP83" s="54"/>
      <c r="QWQ83" s="54"/>
      <c r="QWR83" s="54"/>
      <c r="QWS83" s="54"/>
      <c r="QWT83" s="54"/>
      <c r="QWU83" s="54"/>
      <c r="QWV83" s="54"/>
      <c r="QWW83" s="54"/>
      <c r="QWX83" s="54"/>
      <c r="QWY83" s="54"/>
      <c r="QWZ83" s="54"/>
      <c r="QXA83" s="54"/>
      <c r="QXB83" s="54"/>
      <c r="QXC83" s="54"/>
      <c r="QXD83" s="54"/>
      <c r="QXE83" s="54"/>
      <c r="QXF83" s="54"/>
      <c r="QXG83" s="54"/>
      <c r="QXH83" s="54"/>
      <c r="QXI83" s="54"/>
      <c r="QXJ83" s="54"/>
      <c r="QXK83" s="54"/>
      <c r="QXL83" s="54"/>
      <c r="QXM83" s="54"/>
      <c r="QXN83" s="54"/>
      <c r="QXO83" s="54"/>
      <c r="QXP83" s="54"/>
      <c r="QXQ83" s="54"/>
      <c r="QXR83" s="54"/>
      <c r="QXS83" s="54"/>
      <c r="QXT83" s="54"/>
      <c r="QXU83" s="54"/>
      <c r="QXV83" s="54"/>
      <c r="QXW83" s="54"/>
      <c r="QXX83" s="54"/>
      <c r="QXY83" s="54"/>
      <c r="QXZ83" s="54"/>
      <c r="QYA83" s="54"/>
      <c r="QYB83" s="54"/>
      <c r="QYC83" s="54"/>
      <c r="QYD83" s="54"/>
      <c r="QYE83" s="54"/>
      <c r="QYF83" s="54"/>
      <c r="QYG83" s="54"/>
      <c r="QYH83" s="54"/>
      <c r="QYI83" s="54"/>
      <c r="QYJ83" s="54"/>
      <c r="QYK83" s="54"/>
      <c r="QYL83" s="54"/>
      <c r="QYM83" s="54"/>
      <c r="QYN83" s="54"/>
      <c r="QYO83" s="54"/>
      <c r="QYP83" s="54"/>
      <c r="QYQ83" s="54"/>
      <c r="QYR83" s="54"/>
      <c r="QYS83" s="54"/>
      <c r="QYT83" s="54"/>
      <c r="QYU83" s="54"/>
      <c r="QYV83" s="54"/>
      <c r="QYW83" s="54"/>
      <c r="QYX83" s="54"/>
      <c r="QYY83" s="54"/>
      <c r="QYZ83" s="54"/>
      <c r="QZA83" s="54"/>
      <c r="QZB83" s="54"/>
      <c r="QZC83" s="54"/>
      <c r="QZD83" s="54"/>
      <c r="QZE83" s="54"/>
      <c r="QZF83" s="54"/>
      <c r="QZG83" s="54"/>
      <c r="QZH83" s="54"/>
      <c r="QZI83" s="54"/>
      <c r="QZJ83" s="54"/>
      <c r="QZK83" s="54"/>
      <c r="QZL83" s="54"/>
      <c r="QZM83" s="54"/>
      <c r="QZN83" s="54"/>
      <c r="QZO83" s="54"/>
      <c r="QZP83" s="54"/>
      <c r="QZQ83" s="54"/>
      <c r="QZR83" s="54"/>
      <c r="QZS83" s="54"/>
      <c r="QZT83" s="54"/>
      <c r="QZU83" s="54"/>
      <c r="QZV83" s="54"/>
      <c r="QZW83" s="54"/>
      <c r="QZX83" s="54"/>
      <c r="QZY83" s="54"/>
      <c r="QZZ83" s="54"/>
      <c r="RAA83" s="54"/>
      <c r="RAB83" s="54"/>
      <c r="RAC83" s="54"/>
      <c r="RAD83" s="54"/>
      <c r="RAE83" s="54"/>
      <c r="RAF83" s="54"/>
      <c r="RAG83" s="54"/>
      <c r="RAH83" s="54"/>
      <c r="RAI83" s="54"/>
      <c r="RAJ83" s="54"/>
      <c r="RAK83" s="54"/>
      <c r="RAL83" s="54"/>
      <c r="RAM83" s="54"/>
      <c r="RAN83" s="54"/>
      <c r="RAO83" s="54"/>
      <c r="RAP83" s="54"/>
      <c r="RAQ83" s="54"/>
      <c r="RAR83" s="54"/>
      <c r="RAS83" s="54"/>
      <c r="RAT83" s="54"/>
      <c r="RAU83" s="54"/>
      <c r="RAV83" s="54"/>
      <c r="RAW83" s="54"/>
      <c r="RAX83" s="54"/>
      <c r="RAY83" s="54"/>
      <c r="RAZ83" s="54"/>
      <c r="RBA83" s="54"/>
      <c r="RBB83" s="54"/>
      <c r="RBC83" s="54"/>
      <c r="RBD83" s="54"/>
      <c r="RBE83" s="54"/>
      <c r="RBF83" s="54"/>
      <c r="RBG83" s="54"/>
      <c r="RBH83" s="54"/>
      <c r="RBI83" s="54"/>
      <c r="RBJ83" s="54"/>
      <c r="RBK83" s="54"/>
      <c r="RBL83" s="54"/>
      <c r="RBM83" s="54"/>
      <c r="RBN83" s="54"/>
      <c r="RBO83" s="54"/>
      <c r="RBP83" s="54"/>
      <c r="RBQ83" s="54"/>
      <c r="RBR83" s="54"/>
      <c r="RBS83" s="54"/>
      <c r="RBT83" s="54"/>
      <c r="RBU83" s="54"/>
      <c r="RBV83" s="54"/>
      <c r="RBW83" s="54"/>
      <c r="RBX83" s="54"/>
      <c r="RBY83" s="54"/>
      <c r="RBZ83" s="54"/>
      <c r="RCA83" s="54"/>
      <c r="RCB83" s="54"/>
      <c r="RCC83" s="54"/>
      <c r="RCD83" s="54"/>
      <c r="RCE83" s="54"/>
      <c r="RCF83" s="54"/>
      <c r="RCG83" s="54"/>
      <c r="RCH83" s="54"/>
      <c r="RCI83" s="54"/>
      <c r="RCJ83" s="54"/>
      <c r="RCK83" s="54"/>
      <c r="RCL83" s="54"/>
      <c r="RCM83" s="54"/>
      <c r="RCN83" s="54"/>
      <c r="RCO83" s="54"/>
      <c r="RCP83" s="54"/>
      <c r="RCQ83" s="54"/>
      <c r="RCR83" s="54"/>
      <c r="RCS83" s="54"/>
      <c r="RCT83" s="54"/>
      <c r="RCU83" s="54"/>
      <c r="RCV83" s="54"/>
      <c r="RCW83" s="54"/>
      <c r="RCX83" s="54"/>
      <c r="RCY83" s="54"/>
      <c r="RCZ83" s="54"/>
      <c r="RDA83" s="54"/>
      <c r="RDB83" s="54"/>
      <c r="RDC83" s="54"/>
      <c r="RDD83" s="54"/>
      <c r="RDE83" s="54"/>
      <c r="RDF83" s="54"/>
      <c r="RDG83" s="54"/>
      <c r="RDH83" s="54"/>
      <c r="RDI83" s="54"/>
      <c r="RDJ83" s="54"/>
      <c r="RDK83" s="54"/>
      <c r="RDL83" s="54"/>
      <c r="RDM83" s="54"/>
      <c r="RDN83" s="54"/>
      <c r="RDO83" s="54"/>
      <c r="RDP83" s="54"/>
      <c r="RDQ83" s="54"/>
      <c r="RDR83" s="54"/>
      <c r="RDS83" s="54"/>
      <c r="RDT83" s="54"/>
      <c r="RDU83" s="54"/>
      <c r="RDV83" s="54"/>
      <c r="RDW83" s="54"/>
      <c r="RDX83" s="54"/>
      <c r="RDY83" s="54"/>
      <c r="RDZ83" s="54"/>
      <c r="REA83" s="54"/>
      <c r="REB83" s="54"/>
      <c r="REC83" s="54"/>
      <c r="RED83" s="54"/>
      <c r="REE83" s="54"/>
      <c r="REF83" s="54"/>
      <c r="REG83" s="54"/>
      <c r="REH83" s="54"/>
      <c r="REI83" s="54"/>
      <c r="REJ83" s="54"/>
      <c r="REK83" s="54"/>
      <c r="REL83" s="54"/>
      <c r="REM83" s="54"/>
      <c r="REN83" s="54"/>
      <c r="REO83" s="54"/>
      <c r="REP83" s="54"/>
      <c r="REQ83" s="54"/>
      <c r="RER83" s="54"/>
      <c r="RES83" s="54"/>
      <c r="RET83" s="54"/>
      <c r="REU83" s="54"/>
      <c r="REV83" s="54"/>
      <c r="REW83" s="54"/>
      <c r="REX83" s="54"/>
      <c r="REY83" s="54"/>
      <c r="REZ83" s="54"/>
      <c r="RFA83" s="54"/>
      <c r="RFB83" s="54"/>
      <c r="RFC83" s="54"/>
      <c r="RFD83" s="54"/>
      <c r="RFE83" s="54"/>
      <c r="RFF83" s="54"/>
      <c r="RFG83" s="54"/>
      <c r="RFH83" s="54"/>
      <c r="RFI83" s="54"/>
      <c r="RFJ83" s="54"/>
      <c r="RFK83" s="54"/>
      <c r="RFL83" s="54"/>
      <c r="RFM83" s="54"/>
      <c r="RFN83" s="54"/>
      <c r="RFO83" s="54"/>
      <c r="RFP83" s="54"/>
      <c r="RFQ83" s="54"/>
      <c r="RFR83" s="54"/>
      <c r="RFS83" s="54"/>
      <c r="RFT83" s="54"/>
      <c r="RFU83" s="54"/>
      <c r="RFV83" s="54"/>
      <c r="RFW83" s="54"/>
      <c r="RFX83" s="54"/>
      <c r="RFY83" s="54"/>
      <c r="RFZ83" s="54"/>
      <c r="RGA83" s="54"/>
      <c r="RGB83" s="54"/>
      <c r="RGC83" s="54"/>
      <c r="RGD83" s="54"/>
      <c r="RGE83" s="54"/>
      <c r="RGF83" s="54"/>
      <c r="RGG83" s="54"/>
      <c r="RGH83" s="54"/>
      <c r="RGI83" s="54"/>
      <c r="RGJ83" s="54"/>
      <c r="RGK83" s="54"/>
      <c r="RGL83" s="54"/>
      <c r="RGM83" s="54"/>
      <c r="RGN83" s="54"/>
      <c r="RGO83" s="54"/>
      <c r="RGP83" s="54"/>
      <c r="RGQ83" s="54"/>
      <c r="RGR83" s="54"/>
      <c r="RGS83" s="54"/>
      <c r="RGT83" s="54"/>
      <c r="RGU83" s="54"/>
      <c r="RGV83" s="54"/>
      <c r="RGW83" s="54"/>
      <c r="RGX83" s="54"/>
      <c r="RGY83" s="54"/>
      <c r="RGZ83" s="54"/>
      <c r="RHA83" s="54"/>
      <c r="RHB83" s="54"/>
      <c r="RHC83" s="54"/>
      <c r="RHD83" s="54"/>
      <c r="RHE83" s="54"/>
      <c r="RHF83" s="54"/>
      <c r="RHG83" s="54"/>
      <c r="RHH83" s="54"/>
      <c r="RHI83" s="54"/>
      <c r="RHJ83" s="54"/>
      <c r="RHK83" s="54"/>
      <c r="RHL83" s="54"/>
      <c r="RHM83" s="54"/>
      <c r="RHN83" s="54"/>
      <c r="RHO83" s="54"/>
      <c r="RHP83" s="54"/>
      <c r="RHQ83" s="54"/>
      <c r="RHR83" s="54"/>
      <c r="RHS83" s="54"/>
      <c r="RHT83" s="54"/>
      <c r="RHU83" s="54"/>
      <c r="RHV83" s="54"/>
      <c r="RHW83" s="54"/>
      <c r="RHX83" s="54"/>
      <c r="RHY83" s="54"/>
      <c r="RHZ83" s="54"/>
      <c r="RIA83" s="54"/>
      <c r="RIB83" s="54"/>
      <c r="RIC83" s="54"/>
      <c r="RID83" s="54"/>
      <c r="RIE83" s="54"/>
      <c r="RIF83" s="54"/>
      <c r="RIG83" s="54"/>
      <c r="RIH83" s="54"/>
      <c r="RII83" s="54"/>
      <c r="RIJ83" s="54"/>
      <c r="RIK83" s="54"/>
      <c r="RIL83" s="54"/>
      <c r="RIM83" s="54"/>
      <c r="RIN83" s="54"/>
      <c r="RIO83" s="54"/>
      <c r="RIP83" s="54"/>
      <c r="RIQ83" s="54"/>
      <c r="RIR83" s="54"/>
      <c r="RIS83" s="54"/>
      <c r="RIT83" s="54"/>
      <c r="RIU83" s="54"/>
      <c r="RIV83" s="54"/>
      <c r="RIW83" s="54"/>
      <c r="RIX83" s="54"/>
      <c r="RIY83" s="54"/>
      <c r="RIZ83" s="54"/>
      <c r="RJA83" s="54"/>
      <c r="RJB83" s="54"/>
      <c r="RJC83" s="54"/>
      <c r="RJD83" s="54"/>
      <c r="RJE83" s="54"/>
      <c r="RJF83" s="54"/>
      <c r="RJG83" s="54"/>
      <c r="RJH83" s="54"/>
      <c r="RJI83" s="54"/>
      <c r="RJJ83" s="54"/>
      <c r="RJK83" s="54"/>
      <c r="RJL83" s="54"/>
      <c r="RJM83" s="54"/>
      <c r="RJN83" s="54"/>
      <c r="RJO83" s="54"/>
      <c r="RJP83" s="54"/>
      <c r="RJQ83" s="54"/>
      <c r="RJR83" s="54"/>
      <c r="RJS83" s="54"/>
      <c r="RJT83" s="54"/>
      <c r="RJU83" s="54"/>
      <c r="RJV83" s="54"/>
      <c r="RJW83" s="54"/>
      <c r="RJX83" s="54"/>
      <c r="RJY83" s="54"/>
      <c r="RJZ83" s="54"/>
      <c r="RKA83" s="54"/>
      <c r="RKB83" s="54"/>
      <c r="RKC83" s="54"/>
      <c r="RKD83" s="54"/>
      <c r="RKE83" s="54"/>
      <c r="RKF83" s="54"/>
      <c r="RKG83" s="54"/>
      <c r="RKH83" s="54"/>
      <c r="RKI83" s="54"/>
      <c r="RKJ83" s="54"/>
      <c r="RKK83" s="54"/>
      <c r="RKL83" s="54"/>
      <c r="RKM83" s="54"/>
      <c r="RKN83" s="54"/>
      <c r="RKO83" s="54"/>
      <c r="RKP83" s="54"/>
      <c r="RKQ83" s="54"/>
      <c r="RKR83" s="54"/>
      <c r="RKS83" s="54"/>
      <c r="RKT83" s="54"/>
      <c r="RKU83" s="54"/>
      <c r="RKV83" s="54"/>
      <c r="RKW83" s="54"/>
      <c r="RKX83" s="54"/>
      <c r="RKY83" s="54"/>
      <c r="RKZ83" s="54"/>
      <c r="RLA83" s="54"/>
      <c r="RLB83" s="54"/>
      <c r="RLC83" s="54"/>
      <c r="RLD83" s="54"/>
      <c r="RLE83" s="54"/>
      <c r="RLF83" s="54"/>
      <c r="RLG83" s="54"/>
      <c r="RLH83" s="54"/>
      <c r="RLI83" s="54"/>
      <c r="RLJ83" s="54"/>
      <c r="RLK83" s="54"/>
      <c r="RLL83" s="54"/>
      <c r="RLM83" s="54"/>
      <c r="RLN83" s="54"/>
      <c r="RLO83" s="54"/>
      <c r="RLP83" s="54"/>
      <c r="RLQ83" s="54"/>
      <c r="RLR83" s="54"/>
      <c r="RLS83" s="54"/>
      <c r="RLT83" s="54"/>
      <c r="RLU83" s="54"/>
      <c r="RLV83" s="54"/>
      <c r="RLW83" s="54"/>
      <c r="RLX83" s="54"/>
      <c r="RLY83" s="54"/>
      <c r="RLZ83" s="54"/>
      <c r="RMA83" s="54"/>
      <c r="RMB83" s="54"/>
      <c r="RMC83" s="54"/>
      <c r="RMD83" s="54"/>
      <c r="RME83" s="54"/>
      <c r="RMF83" s="54"/>
      <c r="RMG83" s="54"/>
      <c r="RMH83" s="54"/>
      <c r="RMI83" s="54"/>
      <c r="RMJ83" s="54"/>
      <c r="RMK83" s="54"/>
      <c r="RML83" s="54"/>
      <c r="RMM83" s="54"/>
      <c r="RMN83" s="54"/>
      <c r="RMO83" s="54"/>
      <c r="RMP83" s="54"/>
      <c r="RMQ83" s="54"/>
      <c r="RMR83" s="54"/>
      <c r="RMS83" s="54"/>
      <c r="RMT83" s="54"/>
      <c r="RMU83" s="54"/>
      <c r="RMV83" s="54"/>
      <c r="RMW83" s="54"/>
      <c r="RMX83" s="54"/>
      <c r="RMY83" s="54"/>
      <c r="RMZ83" s="54"/>
      <c r="RNA83" s="54"/>
      <c r="RNB83" s="54"/>
      <c r="RNC83" s="54"/>
      <c r="RND83" s="54"/>
      <c r="RNE83" s="54"/>
      <c r="RNF83" s="54"/>
      <c r="RNG83" s="54"/>
      <c r="RNH83" s="54"/>
      <c r="RNI83" s="54"/>
      <c r="RNJ83" s="54"/>
      <c r="RNK83" s="54"/>
      <c r="RNL83" s="54"/>
      <c r="RNM83" s="54"/>
      <c r="RNN83" s="54"/>
      <c r="RNO83" s="54"/>
      <c r="RNP83" s="54"/>
      <c r="RNQ83" s="54"/>
      <c r="RNR83" s="54"/>
      <c r="RNS83" s="54"/>
      <c r="RNT83" s="54"/>
      <c r="RNU83" s="54"/>
      <c r="RNV83" s="54"/>
      <c r="RNW83" s="54"/>
      <c r="RNX83" s="54"/>
      <c r="RNY83" s="54"/>
      <c r="RNZ83" s="54"/>
      <c r="ROA83" s="54"/>
      <c r="ROB83" s="54"/>
      <c r="ROC83" s="54"/>
      <c r="ROD83" s="54"/>
      <c r="ROE83" s="54"/>
      <c r="ROF83" s="54"/>
      <c r="ROG83" s="54"/>
      <c r="ROH83" s="54"/>
      <c r="ROI83" s="54"/>
      <c r="ROJ83" s="54"/>
      <c r="ROK83" s="54"/>
      <c r="ROL83" s="54"/>
      <c r="ROM83" s="54"/>
      <c r="RON83" s="54"/>
      <c r="ROO83" s="54"/>
      <c r="ROP83" s="54"/>
      <c r="ROQ83" s="54"/>
      <c r="ROR83" s="54"/>
      <c r="ROS83" s="54"/>
      <c r="ROT83" s="54"/>
      <c r="ROU83" s="54"/>
      <c r="ROV83" s="54"/>
      <c r="ROW83" s="54"/>
      <c r="ROX83" s="54"/>
      <c r="ROY83" s="54"/>
      <c r="ROZ83" s="54"/>
      <c r="RPA83" s="54"/>
      <c r="RPB83" s="54"/>
      <c r="RPC83" s="54"/>
      <c r="RPD83" s="54"/>
      <c r="RPE83" s="54"/>
      <c r="RPF83" s="54"/>
      <c r="RPG83" s="54"/>
      <c r="RPH83" s="54"/>
      <c r="RPI83" s="54"/>
      <c r="RPJ83" s="54"/>
      <c r="RPK83" s="54"/>
      <c r="RPL83" s="54"/>
      <c r="RPM83" s="54"/>
      <c r="RPN83" s="54"/>
      <c r="RPO83" s="54"/>
      <c r="RPP83" s="54"/>
      <c r="RPQ83" s="54"/>
      <c r="RPR83" s="54"/>
      <c r="RPS83" s="54"/>
      <c r="RPT83" s="54"/>
      <c r="RPU83" s="54"/>
      <c r="RPV83" s="54"/>
      <c r="RPW83" s="54"/>
      <c r="RPX83" s="54"/>
      <c r="RPY83" s="54"/>
      <c r="RPZ83" s="54"/>
      <c r="RQA83" s="54"/>
      <c r="RQB83" s="54"/>
      <c r="RQC83" s="54"/>
      <c r="RQD83" s="54"/>
      <c r="RQE83" s="54"/>
      <c r="RQF83" s="54"/>
      <c r="RQG83" s="54"/>
      <c r="RQH83" s="54"/>
      <c r="RQI83" s="54"/>
      <c r="RQJ83" s="54"/>
      <c r="RQK83" s="54"/>
      <c r="RQL83" s="54"/>
      <c r="RQM83" s="54"/>
      <c r="RQN83" s="54"/>
      <c r="RQO83" s="54"/>
      <c r="RQP83" s="54"/>
      <c r="RQQ83" s="54"/>
      <c r="RQR83" s="54"/>
      <c r="RQS83" s="54"/>
      <c r="RQT83" s="54"/>
      <c r="RQU83" s="54"/>
      <c r="RQV83" s="54"/>
      <c r="RQW83" s="54"/>
      <c r="RQX83" s="54"/>
      <c r="RQY83" s="54"/>
      <c r="RQZ83" s="54"/>
      <c r="RRA83" s="54"/>
      <c r="RRB83" s="54"/>
      <c r="RRC83" s="54"/>
      <c r="RRD83" s="54"/>
      <c r="RRE83" s="54"/>
      <c r="RRF83" s="54"/>
      <c r="RRG83" s="54"/>
      <c r="RRH83" s="54"/>
      <c r="RRI83" s="54"/>
      <c r="RRJ83" s="54"/>
      <c r="RRK83" s="54"/>
      <c r="RRL83" s="54"/>
      <c r="RRM83" s="54"/>
      <c r="RRN83" s="54"/>
      <c r="RRO83" s="54"/>
      <c r="RRP83" s="54"/>
      <c r="RRQ83" s="54"/>
      <c r="RRR83" s="54"/>
      <c r="RRS83" s="54"/>
      <c r="RRT83" s="54"/>
      <c r="RRU83" s="54"/>
      <c r="RRV83" s="54"/>
      <c r="RRW83" s="54"/>
      <c r="RRX83" s="54"/>
      <c r="RRY83" s="54"/>
      <c r="RRZ83" s="54"/>
      <c r="RSA83" s="54"/>
      <c r="RSB83" s="54"/>
      <c r="RSC83" s="54"/>
      <c r="RSD83" s="54"/>
      <c r="RSE83" s="54"/>
      <c r="RSF83" s="54"/>
      <c r="RSG83" s="54"/>
      <c r="RSH83" s="54"/>
      <c r="RSI83" s="54"/>
      <c r="RSJ83" s="54"/>
      <c r="RSK83" s="54"/>
      <c r="RSL83" s="54"/>
      <c r="RSM83" s="54"/>
      <c r="RSN83" s="54"/>
      <c r="RSO83" s="54"/>
      <c r="RSP83" s="54"/>
      <c r="RSQ83" s="54"/>
      <c r="RSR83" s="54"/>
      <c r="RSS83" s="54"/>
      <c r="RST83" s="54"/>
      <c r="RSU83" s="54"/>
      <c r="RSV83" s="54"/>
      <c r="RSW83" s="54"/>
      <c r="RSX83" s="54"/>
      <c r="RSY83" s="54"/>
      <c r="RSZ83" s="54"/>
      <c r="RTA83" s="54"/>
      <c r="RTB83" s="54"/>
      <c r="RTC83" s="54"/>
      <c r="RTD83" s="54"/>
      <c r="RTE83" s="54"/>
      <c r="RTF83" s="54"/>
      <c r="RTG83" s="54"/>
      <c r="RTH83" s="54"/>
      <c r="RTI83" s="54"/>
      <c r="RTJ83" s="54"/>
      <c r="RTK83" s="54"/>
      <c r="RTL83" s="54"/>
      <c r="RTM83" s="54"/>
      <c r="RTN83" s="54"/>
      <c r="RTO83" s="54"/>
      <c r="RTP83" s="54"/>
      <c r="RTQ83" s="54"/>
      <c r="RTR83" s="54"/>
      <c r="RTS83" s="54"/>
      <c r="RTT83" s="54"/>
      <c r="RTU83" s="54"/>
      <c r="RTV83" s="54"/>
      <c r="RTW83" s="54"/>
      <c r="RTX83" s="54"/>
      <c r="RTY83" s="54"/>
      <c r="RTZ83" s="54"/>
      <c r="RUA83" s="54"/>
      <c r="RUB83" s="54"/>
      <c r="RUC83" s="54"/>
      <c r="RUD83" s="54"/>
      <c r="RUE83" s="54"/>
      <c r="RUF83" s="54"/>
      <c r="RUG83" s="54"/>
      <c r="RUH83" s="54"/>
      <c r="RUI83" s="54"/>
      <c r="RUJ83" s="54"/>
      <c r="RUK83" s="54"/>
      <c r="RUL83" s="54"/>
      <c r="RUM83" s="54"/>
      <c r="RUN83" s="54"/>
      <c r="RUO83" s="54"/>
      <c r="RUP83" s="54"/>
      <c r="RUQ83" s="54"/>
      <c r="RUR83" s="54"/>
      <c r="RUS83" s="54"/>
      <c r="RUT83" s="54"/>
      <c r="RUU83" s="54"/>
      <c r="RUV83" s="54"/>
      <c r="RUW83" s="54"/>
      <c r="RUX83" s="54"/>
      <c r="RUY83" s="54"/>
      <c r="RUZ83" s="54"/>
      <c r="RVA83" s="54"/>
      <c r="RVB83" s="54"/>
      <c r="RVC83" s="54"/>
      <c r="RVD83" s="54"/>
      <c r="RVE83" s="54"/>
      <c r="RVF83" s="54"/>
      <c r="RVG83" s="54"/>
      <c r="RVH83" s="54"/>
      <c r="RVI83" s="54"/>
      <c r="RVJ83" s="54"/>
      <c r="RVK83" s="54"/>
      <c r="RVL83" s="54"/>
      <c r="RVM83" s="54"/>
      <c r="RVN83" s="54"/>
      <c r="RVO83" s="54"/>
      <c r="RVP83" s="54"/>
      <c r="RVQ83" s="54"/>
      <c r="RVR83" s="54"/>
      <c r="RVS83" s="54"/>
      <c r="RVT83" s="54"/>
      <c r="RVU83" s="54"/>
      <c r="RVV83" s="54"/>
      <c r="RVW83" s="54"/>
      <c r="RVX83" s="54"/>
      <c r="RVY83" s="54"/>
      <c r="RVZ83" s="54"/>
      <c r="RWA83" s="54"/>
      <c r="RWB83" s="54"/>
      <c r="RWC83" s="54"/>
      <c r="RWD83" s="54"/>
      <c r="RWE83" s="54"/>
      <c r="RWF83" s="54"/>
      <c r="RWG83" s="54"/>
      <c r="RWH83" s="54"/>
      <c r="RWI83" s="54"/>
      <c r="RWJ83" s="54"/>
      <c r="RWK83" s="54"/>
      <c r="RWL83" s="54"/>
      <c r="RWM83" s="54"/>
      <c r="RWN83" s="54"/>
      <c r="RWO83" s="54"/>
      <c r="RWP83" s="54"/>
      <c r="RWQ83" s="54"/>
      <c r="RWR83" s="54"/>
      <c r="RWS83" s="54"/>
      <c r="RWT83" s="54"/>
      <c r="RWU83" s="54"/>
      <c r="RWV83" s="54"/>
      <c r="RWW83" s="54"/>
      <c r="RWX83" s="54"/>
      <c r="RWY83" s="54"/>
      <c r="RWZ83" s="54"/>
      <c r="RXA83" s="54"/>
      <c r="RXB83" s="54"/>
      <c r="RXC83" s="54"/>
      <c r="RXD83" s="54"/>
      <c r="RXE83" s="54"/>
      <c r="RXF83" s="54"/>
      <c r="RXG83" s="54"/>
      <c r="RXH83" s="54"/>
      <c r="RXI83" s="54"/>
      <c r="RXJ83" s="54"/>
      <c r="RXK83" s="54"/>
      <c r="RXL83" s="54"/>
      <c r="RXM83" s="54"/>
      <c r="RXN83" s="54"/>
      <c r="RXO83" s="54"/>
      <c r="RXP83" s="54"/>
      <c r="RXQ83" s="54"/>
      <c r="RXR83" s="54"/>
      <c r="RXS83" s="54"/>
      <c r="RXT83" s="54"/>
      <c r="RXU83" s="54"/>
      <c r="RXV83" s="54"/>
      <c r="RXW83" s="54"/>
      <c r="RXX83" s="54"/>
      <c r="RXY83" s="54"/>
      <c r="RXZ83" s="54"/>
      <c r="RYA83" s="54"/>
      <c r="RYB83" s="54"/>
      <c r="RYC83" s="54"/>
      <c r="RYD83" s="54"/>
      <c r="RYE83" s="54"/>
      <c r="RYF83" s="54"/>
      <c r="RYG83" s="54"/>
      <c r="RYH83" s="54"/>
      <c r="RYI83" s="54"/>
      <c r="RYJ83" s="54"/>
      <c r="RYK83" s="54"/>
      <c r="RYL83" s="54"/>
      <c r="RYM83" s="54"/>
      <c r="RYN83" s="54"/>
      <c r="RYO83" s="54"/>
      <c r="RYP83" s="54"/>
      <c r="RYQ83" s="54"/>
      <c r="RYR83" s="54"/>
      <c r="RYS83" s="54"/>
      <c r="RYT83" s="54"/>
      <c r="RYU83" s="54"/>
      <c r="RYV83" s="54"/>
      <c r="RYW83" s="54"/>
      <c r="RYX83" s="54"/>
      <c r="RYY83" s="54"/>
      <c r="RYZ83" s="54"/>
      <c r="RZA83" s="54"/>
      <c r="RZB83" s="54"/>
      <c r="RZC83" s="54"/>
      <c r="RZD83" s="54"/>
      <c r="RZE83" s="54"/>
      <c r="RZF83" s="54"/>
      <c r="RZG83" s="54"/>
      <c r="RZH83" s="54"/>
      <c r="RZI83" s="54"/>
      <c r="RZJ83" s="54"/>
      <c r="RZK83" s="54"/>
      <c r="RZL83" s="54"/>
      <c r="RZM83" s="54"/>
      <c r="RZN83" s="54"/>
      <c r="RZO83" s="54"/>
      <c r="RZP83" s="54"/>
      <c r="RZQ83" s="54"/>
      <c r="RZR83" s="54"/>
      <c r="RZS83" s="54"/>
      <c r="RZT83" s="54"/>
      <c r="RZU83" s="54"/>
      <c r="RZV83" s="54"/>
      <c r="RZW83" s="54"/>
      <c r="RZX83" s="54"/>
      <c r="RZY83" s="54"/>
      <c r="RZZ83" s="54"/>
      <c r="SAA83" s="54"/>
      <c r="SAB83" s="54"/>
      <c r="SAC83" s="54"/>
      <c r="SAD83" s="54"/>
      <c r="SAE83" s="54"/>
      <c r="SAF83" s="54"/>
      <c r="SAG83" s="54"/>
      <c r="SAH83" s="54"/>
      <c r="SAI83" s="54"/>
      <c r="SAJ83" s="54"/>
      <c r="SAK83" s="54"/>
      <c r="SAL83" s="54"/>
      <c r="SAM83" s="54"/>
      <c r="SAN83" s="54"/>
      <c r="SAO83" s="54"/>
      <c r="SAP83" s="54"/>
      <c r="SAQ83" s="54"/>
      <c r="SAR83" s="54"/>
      <c r="SAS83" s="54"/>
      <c r="SAT83" s="54"/>
      <c r="SAU83" s="54"/>
      <c r="SAV83" s="54"/>
      <c r="SAW83" s="54"/>
      <c r="SAX83" s="54"/>
      <c r="SAY83" s="54"/>
      <c r="SAZ83" s="54"/>
      <c r="SBA83" s="54"/>
      <c r="SBB83" s="54"/>
      <c r="SBC83" s="54"/>
      <c r="SBD83" s="54"/>
      <c r="SBE83" s="54"/>
      <c r="SBF83" s="54"/>
      <c r="SBG83" s="54"/>
      <c r="SBH83" s="54"/>
      <c r="SBI83" s="54"/>
      <c r="SBJ83" s="54"/>
      <c r="SBK83" s="54"/>
      <c r="SBL83" s="54"/>
      <c r="SBM83" s="54"/>
      <c r="SBN83" s="54"/>
      <c r="SBO83" s="54"/>
      <c r="SBP83" s="54"/>
      <c r="SBQ83" s="54"/>
      <c r="SBR83" s="54"/>
      <c r="SBS83" s="54"/>
      <c r="SBT83" s="54"/>
      <c r="SBU83" s="54"/>
      <c r="SBV83" s="54"/>
      <c r="SBW83" s="54"/>
      <c r="SBX83" s="54"/>
      <c r="SBY83" s="54"/>
      <c r="SBZ83" s="54"/>
      <c r="SCA83" s="54"/>
      <c r="SCB83" s="54"/>
      <c r="SCC83" s="54"/>
      <c r="SCD83" s="54"/>
      <c r="SCE83" s="54"/>
      <c r="SCF83" s="54"/>
      <c r="SCG83" s="54"/>
      <c r="SCH83" s="54"/>
      <c r="SCI83" s="54"/>
      <c r="SCJ83" s="54"/>
      <c r="SCK83" s="54"/>
      <c r="SCL83" s="54"/>
      <c r="SCM83" s="54"/>
      <c r="SCN83" s="54"/>
      <c r="SCO83" s="54"/>
      <c r="SCP83" s="54"/>
      <c r="SCQ83" s="54"/>
      <c r="SCR83" s="54"/>
      <c r="SCS83" s="54"/>
      <c r="SCT83" s="54"/>
      <c r="SCU83" s="54"/>
      <c r="SCV83" s="54"/>
      <c r="SCW83" s="54"/>
      <c r="SCX83" s="54"/>
      <c r="SCY83" s="54"/>
      <c r="SCZ83" s="54"/>
      <c r="SDA83" s="54"/>
      <c r="SDB83" s="54"/>
      <c r="SDC83" s="54"/>
      <c r="SDD83" s="54"/>
      <c r="SDE83" s="54"/>
      <c r="SDF83" s="54"/>
      <c r="SDG83" s="54"/>
      <c r="SDH83" s="54"/>
      <c r="SDI83" s="54"/>
      <c r="SDJ83" s="54"/>
      <c r="SDK83" s="54"/>
      <c r="SDL83" s="54"/>
      <c r="SDM83" s="54"/>
      <c r="SDN83" s="54"/>
      <c r="SDO83" s="54"/>
      <c r="SDP83" s="54"/>
      <c r="SDQ83" s="54"/>
      <c r="SDR83" s="54"/>
      <c r="SDS83" s="54"/>
      <c r="SDT83" s="54"/>
      <c r="SDU83" s="54"/>
      <c r="SDV83" s="54"/>
      <c r="SDW83" s="54"/>
      <c r="SDX83" s="54"/>
      <c r="SDY83" s="54"/>
      <c r="SDZ83" s="54"/>
      <c r="SEA83" s="54"/>
      <c r="SEB83" s="54"/>
      <c r="SEC83" s="54"/>
      <c r="SED83" s="54"/>
      <c r="SEE83" s="54"/>
      <c r="SEF83" s="54"/>
      <c r="SEG83" s="54"/>
      <c r="SEH83" s="54"/>
      <c r="SEI83" s="54"/>
      <c r="SEJ83" s="54"/>
      <c r="SEK83" s="54"/>
      <c r="SEL83" s="54"/>
      <c r="SEM83" s="54"/>
      <c r="SEN83" s="54"/>
      <c r="SEO83" s="54"/>
      <c r="SEP83" s="54"/>
      <c r="SEQ83" s="54"/>
      <c r="SER83" s="54"/>
      <c r="SES83" s="54"/>
      <c r="SET83" s="54"/>
      <c r="SEU83" s="54"/>
      <c r="SEV83" s="54"/>
      <c r="SEW83" s="54"/>
      <c r="SEX83" s="54"/>
      <c r="SEY83" s="54"/>
      <c r="SEZ83" s="54"/>
      <c r="SFA83" s="54"/>
      <c r="SFB83" s="54"/>
      <c r="SFC83" s="54"/>
      <c r="SFD83" s="54"/>
      <c r="SFE83" s="54"/>
      <c r="SFF83" s="54"/>
      <c r="SFG83" s="54"/>
      <c r="SFH83" s="54"/>
      <c r="SFI83" s="54"/>
      <c r="SFJ83" s="54"/>
      <c r="SFK83" s="54"/>
      <c r="SFL83" s="54"/>
      <c r="SFM83" s="54"/>
      <c r="SFN83" s="54"/>
      <c r="SFO83" s="54"/>
      <c r="SFP83" s="54"/>
      <c r="SFQ83" s="54"/>
      <c r="SFR83" s="54"/>
      <c r="SFS83" s="54"/>
      <c r="SFT83" s="54"/>
      <c r="SFU83" s="54"/>
      <c r="SFV83" s="54"/>
      <c r="SFW83" s="54"/>
      <c r="SFX83" s="54"/>
      <c r="SFY83" s="54"/>
      <c r="SFZ83" s="54"/>
      <c r="SGA83" s="54"/>
      <c r="SGB83" s="54"/>
      <c r="SGC83" s="54"/>
      <c r="SGD83" s="54"/>
      <c r="SGE83" s="54"/>
      <c r="SGF83" s="54"/>
      <c r="SGG83" s="54"/>
      <c r="SGH83" s="54"/>
      <c r="SGI83" s="54"/>
      <c r="SGJ83" s="54"/>
      <c r="SGK83" s="54"/>
      <c r="SGL83" s="54"/>
      <c r="SGM83" s="54"/>
      <c r="SGN83" s="54"/>
      <c r="SGO83" s="54"/>
      <c r="SGP83" s="54"/>
      <c r="SGQ83" s="54"/>
      <c r="SGR83" s="54"/>
      <c r="SGS83" s="54"/>
      <c r="SGT83" s="54"/>
      <c r="SGU83" s="54"/>
      <c r="SGV83" s="54"/>
      <c r="SGW83" s="54"/>
      <c r="SGX83" s="54"/>
      <c r="SGY83" s="54"/>
      <c r="SGZ83" s="54"/>
      <c r="SHA83" s="54"/>
      <c r="SHB83" s="54"/>
      <c r="SHC83" s="54"/>
      <c r="SHD83" s="54"/>
      <c r="SHE83" s="54"/>
      <c r="SHF83" s="54"/>
      <c r="SHG83" s="54"/>
      <c r="SHH83" s="54"/>
      <c r="SHI83" s="54"/>
      <c r="SHJ83" s="54"/>
      <c r="SHK83" s="54"/>
      <c r="SHL83" s="54"/>
      <c r="SHM83" s="54"/>
      <c r="SHN83" s="54"/>
      <c r="SHO83" s="54"/>
      <c r="SHP83" s="54"/>
      <c r="SHQ83" s="54"/>
      <c r="SHR83" s="54"/>
      <c r="SHS83" s="54"/>
      <c r="SHT83" s="54"/>
      <c r="SHU83" s="54"/>
      <c r="SHV83" s="54"/>
      <c r="SHW83" s="54"/>
      <c r="SHX83" s="54"/>
      <c r="SHY83" s="54"/>
      <c r="SHZ83" s="54"/>
      <c r="SIA83" s="54"/>
      <c r="SIB83" s="54"/>
      <c r="SIC83" s="54"/>
      <c r="SID83" s="54"/>
      <c r="SIE83" s="54"/>
      <c r="SIF83" s="54"/>
      <c r="SIG83" s="54"/>
      <c r="SIH83" s="54"/>
      <c r="SII83" s="54"/>
      <c r="SIJ83" s="54"/>
      <c r="SIK83" s="54"/>
      <c r="SIL83" s="54"/>
      <c r="SIM83" s="54"/>
      <c r="SIN83" s="54"/>
      <c r="SIO83" s="54"/>
      <c r="SIP83" s="54"/>
      <c r="SIQ83" s="54"/>
      <c r="SIR83" s="54"/>
      <c r="SIS83" s="54"/>
      <c r="SIT83" s="54"/>
      <c r="SIU83" s="54"/>
      <c r="SIV83" s="54"/>
      <c r="SIW83" s="54"/>
      <c r="SIX83" s="54"/>
      <c r="SIY83" s="54"/>
      <c r="SIZ83" s="54"/>
      <c r="SJA83" s="54"/>
      <c r="SJB83" s="54"/>
      <c r="SJC83" s="54"/>
      <c r="SJD83" s="54"/>
      <c r="SJE83" s="54"/>
      <c r="SJF83" s="54"/>
      <c r="SJG83" s="54"/>
      <c r="SJH83" s="54"/>
      <c r="SJI83" s="54"/>
      <c r="SJJ83" s="54"/>
      <c r="SJK83" s="54"/>
      <c r="SJL83" s="54"/>
      <c r="SJM83" s="54"/>
      <c r="SJN83" s="54"/>
      <c r="SJO83" s="54"/>
      <c r="SJP83" s="54"/>
      <c r="SJQ83" s="54"/>
      <c r="SJR83" s="54"/>
      <c r="SJS83" s="54"/>
      <c r="SJT83" s="54"/>
      <c r="SJU83" s="54"/>
      <c r="SJV83" s="54"/>
      <c r="SJW83" s="54"/>
      <c r="SJX83" s="54"/>
      <c r="SJY83" s="54"/>
      <c r="SJZ83" s="54"/>
      <c r="SKA83" s="54"/>
      <c r="SKB83" s="54"/>
      <c r="SKC83" s="54"/>
      <c r="SKD83" s="54"/>
      <c r="SKE83" s="54"/>
      <c r="SKF83" s="54"/>
      <c r="SKG83" s="54"/>
      <c r="SKH83" s="54"/>
      <c r="SKI83" s="54"/>
      <c r="SKJ83" s="54"/>
      <c r="SKK83" s="54"/>
      <c r="SKL83" s="54"/>
      <c r="SKM83" s="54"/>
      <c r="SKN83" s="54"/>
      <c r="SKO83" s="54"/>
      <c r="SKP83" s="54"/>
      <c r="SKQ83" s="54"/>
      <c r="SKR83" s="54"/>
      <c r="SKS83" s="54"/>
      <c r="SKT83" s="54"/>
      <c r="SKU83" s="54"/>
      <c r="SKV83" s="54"/>
      <c r="SKW83" s="54"/>
      <c r="SKX83" s="54"/>
      <c r="SKY83" s="54"/>
      <c r="SKZ83" s="54"/>
      <c r="SLA83" s="54"/>
      <c r="SLB83" s="54"/>
      <c r="SLC83" s="54"/>
      <c r="SLD83" s="54"/>
      <c r="SLE83" s="54"/>
      <c r="SLF83" s="54"/>
      <c r="SLG83" s="54"/>
      <c r="SLH83" s="54"/>
      <c r="SLI83" s="54"/>
      <c r="SLJ83" s="54"/>
      <c r="SLK83" s="54"/>
      <c r="SLL83" s="54"/>
      <c r="SLM83" s="54"/>
      <c r="SLN83" s="54"/>
      <c r="SLO83" s="54"/>
      <c r="SLP83" s="54"/>
      <c r="SLQ83" s="54"/>
      <c r="SLR83" s="54"/>
      <c r="SLS83" s="54"/>
      <c r="SLT83" s="54"/>
      <c r="SLU83" s="54"/>
      <c r="SLV83" s="54"/>
      <c r="SLW83" s="54"/>
      <c r="SLX83" s="54"/>
      <c r="SLY83" s="54"/>
      <c r="SLZ83" s="54"/>
      <c r="SMA83" s="54"/>
      <c r="SMB83" s="54"/>
      <c r="SMC83" s="54"/>
      <c r="SMD83" s="54"/>
      <c r="SME83" s="54"/>
      <c r="SMF83" s="54"/>
      <c r="SMG83" s="54"/>
      <c r="SMH83" s="54"/>
      <c r="SMI83" s="54"/>
      <c r="SMJ83" s="54"/>
      <c r="SMK83" s="54"/>
      <c r="SML83" s="54"/>
      <c r="SMM83" s="54"/>
      <c r="SMN83" s="54"/>
      <c r="SMO83" s="54"/>
      <c r="SMP83" s="54"/>
      <c r="SMQ83" s="54"/>
      <c r="SMR83" s="54"/>
      <c r="SMS83" s="54"/>
      <c r="SMT83" s="54"/>
      <c r="SMU83" s="54"/>
      <c r="SMV83" s="54"/>
      <c r="SMW83" s="54"/>
      <c r="SMX83" s="54"/>
      <c r="SMY83" s="54"/>
      <c r="SMZ83" s="54"/>
      <c r="SNA83" s="54"/>
      <c r="SNB83" s="54"/>
      <c r="SNC83" s="54"/>
      <c r="SND83" s="54"/>
      <c r="SNE83" s="54"/>
      <c r="SNF83" s="54"/>
      <c r="SNG83" s="54"/>
      <c r="SNH83" s="54"/>
      <c r="SNI83" s="54"/>
      <c r="SNJ83" s="54"/>
      <c r="SNK83" s="54"/>
      <c r="SNL83" s="54"/>
      <c r="SNM83" s="54"/>
      <c r="SNN83" s="54"/>
      <c r="SNO83" s="54"/>
      <c r="SNP83" s="54"/>
      <c r="SNQ83" s="54"/>
      <c r="SNR83" s="54"/>
      <c r="SNS83" s="54"/>
      <c r="SNT83" s="54"/>
      <c r="SNU83" s="54"/>
      <c r="SNV83" s="54"/>
      <c r="SNW83" s="54"/>
      <c r="SNX83" s="54"/>
      <c r="SNY83" s="54"/>
      <c r="SNZ83" s="54"/>
      <c r="SOA83" s="54"/>
      <c r="SOB83" s="54"/>
      <c r="SOC83" s="54"/>
      <c r="SOD83" s="54"/>
      <c r="SOE83" s="54"/>
      <c r="SOF83" s="54"/>
      <c r="SOG83" s="54"/>
      <c r="SOH83" s="54"/>
      <c r="SOI83" s="54"/>
      <c r="SOJ83" s="54"/>
      <c r="SOK83" s="54"/>
      <c r="SOL83" s="54"/>
      <c r="SOM83" s="54"/>
      <c r="SON83" s="54"/>
      <c r="SOO83" s="54"/>
      <c r="SOP83" s="54"/>
      <c r="SOQ83" s="54"/>
      <c r="SOR83" s="54"/>
      <c r="SOS83" s="54"/>
      <c r="SOT83" s="54"/>
      <c r="SOU83" s="54"/>
      <c r="SOV83" s="54"/>
      <c r="SOW83" s="54"/>
      <c r="SOX83" s="54"/>
      <c r="SOY83" s="54"/>
      <c r="SOZ83" s="54"/>
      <c r="SPA83" s="54"/>
      <c r="SPB83" s="54"/>
      <c r="SPC83" s="54"/>
      <c r="SPD83" s="54"/>
      <c r="SPE83" s="54"/>
      <c r="SPF83" s="54"/>
      <c r="SPG83" s="54"/>
      <c r="SPH83" s="54"/>
      <c r="SPI83" s="54"/>
      <c r="SPJ83" s="54"/>
      <c r="SPK83" s="54"/>
      <c r="SPL83" s="54"/>
      <c r="SPM83" s="54"/>
      <c r="SPN83" s="54"/>
      <c r="SPO83" s="54"/>
      <c r="SPP83" s="54"/>
      <c r="SPQ83" s="54"/>
      <c r="SPR83" s="54"/>
      <c r="SPS83" s="54"/>
      <c r="SPT83" s="54"/>
      <c r="SPU83" s="54"/>
      <c r="SPV83" s="54"/>
      <c r="SPW83" s="54"/>
      <c r="SPX83" s="54"/>
      <c r="SPY83" s="54"/>
      <c r="SPZ83" s="54"/>
      <c r="SQA83" s="54"/>
      <c r="SQB83" s="54"/>
      <c r="SQC83" s="54"/>
      <c r="SQD83" s="54"/>
      <c r="SQE83" s="54"/>
      <c r="SQF83" s="54"/>
      <c r="SQG83" s="54"/>
      <c r="SQH83" s="54"/>
      <c r="SQI83" s="54"/>
      <c r="SQJ83" s="54"/>
      <c r="SQK83" s="54"/>
      <c r="SQL83" s="54"/>
      <c r="SQM83" s="54"/>
      <c r="SQN83" s="54"/>
      <c r="SQO83" s="54"/>
      <c r="SQP83" s="54"/>
      <c r="SQQ83" s="54"/>
      <c r="SQR83" s="54"/>
      <c r="SQS83" s="54"/>
      <c r="SQT83" s="54"/>
      <c r="SQU83" s="54"/>
      <c r="SQV83" s="54"/>
      <c r="SQW83" s="54"/>
      <c r="SQX83" s="54"/>
      <c r="SQY83" s="54"/>
      <c r="SQZ83" s="54"/>
      <c r="SRA83" s="54"/>
      <c r="SRB83" s="54"/>
      <c r="SRC83" s="54"/>
      <c r="SRD83" s="54"/>
      <c r="SRE83" s="54"/>
      <c r="SRF83" s="54"/>
      <c r="SRG83" s="54"/>
      <c r="SRH83" s="54"/>
      <c r="SRI83" s="54"/>
      <c r="SRJ83" s="54"/>
      <c r="SRK83" s="54"/>
      <c r="SRL83" s="54"/>
      <c r="SRM83" s="54"/>
      <c r="SRN83" s="54"/>
      <c r="SRO83" s="54"/>
      <c r="SRP83" s="54"/>
      <c r="SRQ83" s="54"/>
      <c r="SRR83" s="54"/>
      <c r="SRS83" s="54"/>
      <c r="SRT83" s="54"/>
      <c r="SRU83" s="54"/>
      <c r="SRV83" s="54"/>
      <c r="SRW83" s="54"/>
      <c r="SRX83" s="54"/>
      <c r="SRY83" s="54"/>
      <c r="SRZ83" s="54"/>
      <c r="SSA83" s="54"/>
      <c r="SSB83" s="54"/>
      <c r="SSC83" s="54"/>
      <c r="SSD83" s="54"/>
      <c r="SSE83" s="54"/>
      <c r="SSF83" s="54"/>
      <c r="SSG83" s="54"/>
      <c r="SSH83" s="54"/>
      <c r="SSI83" s="54"/>
      <c r="SSJ83" s="54"/>
      <c r="SSK83" s="54"/>
      <c r="SSL83" s="54"/>
      <c r="SSM83" s="54"/>
      <c r="SSN83" s="54"/>
      <c r="SSO83" s="54"/>
      <c r="SSP83" s="54"/>
      <c r="SSQ83" s="54"/>
      <c r="SSR83" s="54"/>
      <c r="SSS83" s="54"/>
      <c r="SST83" s="54"/>
      <c r="SSU83" s="54"/>
      <c r="SSV83" s="54"/>
      <c r="SSW83" s="54"/>
      <c r="SSX83" s="54"/>
      <c r="SSY83" s="54"/>
      <c r="SSZ83" s="54"/>
      <c r="STA83" s="54"/>
      <c r="STB83" s="54"/>
      <c r="STC83" s="54"/>
      <c r="STD83" s="54"/>
      <c r="STE83" s="54"/>
      <c r="STF83" s="54"/>
      <c r="STG83" s="54"/>
      <c r="STH83" s="54"/>
      <c r="STI83" s="54"/>
      <c r="STJ83" s="54"/>
      <c r="STK83" s="54"/>
      <c r="STL83" s="54"/>
      <c r="STM83" s="54"/>
      <c r="STN83" s="54"/>
      <c r="STO83" s="54"/>
      <c r="STP83" s="54"/>
      <c r="STQ83" s="54"/>
      <c r="STR83" s="54"/>
      <c r="STS83" s="54"/>
      <c r="STT83" s="54"/>
      <c r="STU83" s="54"/>
      <c r="STV83" s="54"/>
      <c r="STW83" s="54"/>
      <c r="STX83" s="54"/>
      <c r="STY83" s="54"/>
      <c r="STZ83" s="54"/>
      <c r="SUA83" s="54"/>
      <c r="SUB83" s="54"/>
      <c r="SUC83" s="54"/>
      <c r="SUD83" s="54"/>
      <c r="SUE83" s="54"/>
      <c r="SUF83" s="54"/>
      <c r="SUG83" s="54"/>
      <c r="SUH83" s="54"/>
      <c r="SUI83" s="54"/>
      <c r="SUJ83" s="54"/>
      <c r="SUK83" s="54"/>
      <c r="SUL83" s="54"/>
      <c r="SUM83" s="54"/>
      <c r="SUN83" s="54"/>
      <c r="SUO83" s="54"/>
      <c r="SUP83" s="54"/>
      <c r="SUQ83" s="54"/>
      <c r="SUR83" s="54"/>
      <c r="SUS83" s="54"/>
      <c r="SUT83" s="54"/>
      <c r="SUU83" s="54"/>
      <c r="SUV83" s="54"/>
      <c r="SUW83" s="54"/>
      <c r="SUX83" s="54"/>
      <c r="SUY83" s="54"/>
      <c r="SUZ83" s="54"/>
      <c r="SVA83" s="54"/>
      <c r="SVB83" s="54"/>
      <c r="SVC83" s="54"/>
      <c r="SVD83" s="54"/>
      <c r="SVE83" s="54"/>
      <c r="SVF83" s="54"/>
      <c r="SVG83" s="54"/>
      <c r="SVH83" s="54"/>
      <c r="SVI83" s="54"/>
      <c r="SVJ83" s="54"/>
      <c r="SVK83" s="54"/>
      <c r="SVL83" s="54"/>
      <c r="SVM83" s="54"/>
      <c r="SVN83" s="54"/>
      <c r="SVO83" s="54"/>
      <c r="SVP83" s="54"/>
      <c r="SVQ83" s="54"/>
      <c r="SVR83" s="54"/>
      <c r="SVS83" s="54"/>
      <c r="SVT83" s="54"/>
      <c r="SVU83" s="54"/>
      <c r="SVV83" s="54"/>
      <c r="SVW83" s="54"/>
      <c r="SVX83" s="54"/>
      <c r="SVY83" s="54"/>
      <c r="SVZ83" s="54"/>
      <c r="SWA83" s="54"/>
      <c r="SWB83" s="54"/>
      <c r="SWC83" s="54"/>
      <c r="SWD83" s="54"/>
      <c r="SWE83" s="54"/>
      <c r="SWF83" s="54"/>
      <c r="SWG83" s="54"/>
      <c r="SWH83" s="54"/>
      <c r="SWI83" s="54"/>
      <c r="SWJ83" s="54"/>
      <c r="SWK83" s="54"/>
      <c r="SWL83" s="54"/>
      <c r="SWM83" s="54"/>
      <c r="SWN83" s="54"/>
      <c r="SWO83" s="54"/>
      <c r="SWP83" s="54"/>
      <c r="SWQ83" s="54"/>
      <c r="SWR83" s="54"/>
      <c r="SWS83" s="54"/>
      <c r="SWT83" s="54"/>
      <c r="SWU83" s="54"/>
      <c r="SWV83" s="54"/>
      <c r="SWW83" s="54"/>
      <c r="SWX83" s="54"/>
      <c r="SWY83" s="54"/>
      <c r="SWZ83" s="54"/>
      <c r="SXA83" s="54"/>
      <c r="SXB83" s="54"/>
      <c r="SXC83" s="54"/>
      <c r="SXD83" s="54"/>
      <c r="SXE83" s="54"/>
      <c r="SXF83" s="54"/>
      <c r="SXG83" s="54"/>
      <c r="SXH83" s="54"/>
      <c r="SXI83" s="54"/>
      <c r="SXJ83" s="54"/>
      <c r="SXK83" s="54"/>
      <c r="SXL83" s="54"/>
      <c r="SXM83" s="54"/>
      <c r="SXN83" s="54"/>
      <c r="SXO83" s="54"/>
      <c r="SXP83" s="54"/>
      <c r="SXQ83" s="54"/>
      <c r="SXR83" s="54"/>
      <c r="SXS83" s="54"/>
      <c r="SXT83" s="54"/>
      <c r="SXU83" s="54"/>
      <c r="SXV83" s="54"/>
      <c r="SXW83" s="54"/>
      <c r="SXX83" s="54"/>
      <c r="SXY83" s="54"/>
      <c r="SXZ83" s="54"/>
      <c r="SYA83" s="54"/>
      <c r="SYB83" s="54"/>
      <c r="SYC83" s="54"/>
      <c r="SYD83" s="54"/>
      <c r="SYE83" s="54"/>
      <c r="SYF83" s="54"/>
      <c r="SYG83" s="54"/>
      <c r="SYH83" s="54"/>
      <c r="SYI83" s="54"/>
      <c r="SYJ83" s="54"/>
      <c r="SYK83" s="54"/>
      <c r="SYL83" s="54"/>
      <c r="SYM83" s="54"/>
      <c r="SYN83" s="54"/>
      <c r="SYO83" s="54"/>
      <c r="SYP83" s="54"/>
      <c r="SYQ83" s="54"/>
      <c r="SYR83" s="54"/>
      <c r="SYS83" s="54"/>
      <c r="SYT83" s="54"/>
      <c r="SYU83" s="54"/>
      <c r="SYV83" s="54"/>
      <c r="SYW83" s="54"/>
      <c r="SYX83" s="54"/>
      <c r="SYY83" s="54"/>
      <c r="SYZ83" s="54"/>
      <c r="SZA83" s="54"/>
      <c r="SZB83" s="54"/>
      <c r="SZC83" s="54"/>
      <c r="SZD83" s="54"/>
      <c r="SZE83" s="54"/>
      <c r="SZF83" s="54"/>
      <c r="SZG83" s="54"/>
      <c r="SZH83" s="54"/>
      <c r="SZI83" s="54"/>
      <c r="SZJ83" s="54"/>
      <c r="SZK83" s="54"/>
      <c r="SZL83" s="54"/>
      <c r="SZM83" s="54"/>
      <c r="SZN83" s="54"/>
      <c r="SZO83" s="54"/>
      <c r="SZP83" s="54"/>
      <c r="SZQ83" s="54"/>
      <c r="SZR83" s="54"/>
      <c r="SZS83" s="54"/>
      <c r="SZT83" s="54"/>
      <c r="SZU83" s="54"/>
      <c r="SZV83" s="54"/>
      <c r="SZW83" s="54"/>
      <c r="SZX83" s="54"/>
      <c r="SZY83" s="54"/>
      <c r="SZZ83" s="54"/>
      <c r="TAA83" s="54"/>
      <c r="TAB83" s="54"/>
      <c r="TAC83" s="54"/>
      <c r="TAD83" s="54"/>
      <c r="TAE83" s="54"/>
      <c r="TAF83" s="54"/>
      <c r="TAG83" s="54"/>
      <c r="TAH83" s="54"/>
      <c r="TAI83" s="54"/>
      <c r="TAJ83" s="54"/>
      <c r="TAK83" s="54"/>
      <c r="TAL83" s="54"/>
      <c r="TAM83" s="54"/>
      <c r="TAN83" s="54"/>
      <c r="TAO83" s="54"/>
      <c r="TAP83" s="54"/>
      <c r="TAQ83" s="54"/>
      <c r="TAR83" s="54"/>
      <c r="TAS83" s="54"/>
      <c r="TAT83" s="54"/>
      <c r="TAU83" s="54"/>
      <c r="TAV83" s="54"/>
      <c r="TAW83" s="54"/>
      <c r="TAX83" s="54"/>
      <c r="TAY83" s="54"/>
      <c r="TAZ83" s="54"/>
      <c r="TBA83" s="54"/>
      <c r="TBB83" s="54"/>
      <c r="TBC83" s="54"/>
      <c r="TBD83" s="54"/>
      <c r="TBE83" s="54"/>
      <c r="TBF83" s="54"/>
      <c r="TBG83" s="54"/>
      <c r="TBH83" s="54"/>
      <c r="TBI83" s="54"/>
      <c r="TBJ83" s="54"/>
      <c r="TBK83" s="54"/>
      <c r="TBL83" s="54"/>
      <c r="TBM83" s="54"/>
      <c r="TBN83" s="54"/>
      <c r="TBO83" s="54"/>
      <c r="TBP83" s="54"/>
      <c r="TBQ83" s="54"/>
      <c r="TBR83" s="54"/>
      <c r="TBS83" s="54"/>
      <c r="TBT83" s="54"/>
      <c r="TBU83" s="54"/>
      <c r="TBV83" s="54"/>
      <c r="TBW83" s="54"/>
      <c r="TBX83" s="54"/>
      <c r="TBY83" s="54"/>
      <c r="TBZ83" s="54"/>
      <c r="TCA83" s="54"/>
      <c r="TCB83" s="54"/>
      <c r="TCC83" s="54"/>
      <c r="TCD83" s="54"/>
      <c r="TCE83" s="54"/>
      <c r="TCF83" s="54"/>
      <c r="TCG83" s="54"/>
      <c r="TCH83" s="54"/>
      <c r="TCI83" s="54"/>
      <c r="TCJ83" s="54"/>
      <c r="TCK83" s="54"/>
      <c r="TCL83" s="54"/>
      <c r="TCM83" s="54"/>
      <c r="TCN83" s="54"/>
      <c r="TCO83" s="54"/>
      <c r="TCP83" s="54"/>
      <c r="TCQ83" s="54"/>
      <c r="TCR83" s="54"/>
      <c r="TCS83" s="54"/>
      <c r="TCT83" s="54"/>
      <c r="TCU83" s="54"/>
      <c r="TCV83" s="54"/>
      <c r="TCW83" s="54"/>
      <c r="TCX83" s="54"/>
      <c r="TCY83" s="54"/>
      <c r="TCZ83" s="54"/>
      <c r="TDA83" s="54"/>
      <c r="TDB83" s="54"/>
      <c r="TDC83" s="54"/>
      <c r="TDD83" s="54"/>
      <c r="TDE83" s="54"/>
      <c r="TDF83" s="54"/>
      <c r="TDG83" s="54"/>
      <c r="TDH83" s="54"/>
      <c r="TDI83" s="54"/>
      <c r="TDJ83" s="54"/>
      <c r="TDK83" s="54"/>
      <c r="TDL83" s="54"/>
      <c r="TDM83" s="54"/>
      <c r="TDN83" s="54"/>
      <c r="TDO83" s="54"/>
      <c r="TDP83" s="54"/>
      <c r="TDQ83" s="54"/>
      <c r="TDR83" s="54"/>
      <c r="TDS83" s="54"/>
      <c r="TDT83" s="54"/>
      <c r="TDU83" s="54"/>
      <c r="TDV83" s="54"/>
      <c r="TDW83" s="54"/>
      <c r="TDX83" s="54"/>
      <c r="TDY83" s="54"/>
      <c r="TDZ83" s="54"/>
      <c r="TEA83" s="54"/>
      <c r="TEB83" s="54"/>
      <c r="TEC83" s="54"/>
      <c r="TED83" s="54"/>
      <c r="TEE83" s="54"/>
      <c r="TEF83" s="54"/>
      <c r="TEG83" s="54"/>
      <c r="TEH83" s="54"/>
      <c r="TEI83" s="54"/>
      <c r="TEJ83" s="54"/>
      <c r="TEK83" s="54"/>
      <c r="TEL83" s="54"/>
      <c r="TEM83" s="54"/>
      <c r="TEN83" s="54"/>
      <c r="TEO83" s="54"/>
      <c r="TEP83" s="54"/>
      <c r="TEQ83" s="54"/>
      <c r="TER83" s="54"/>
      <c r="TES83" s="54"/>
      <c r="TET83" s="54"/>
      <c r="TEU83" s="54"/>
      <c r="TEV83" s="54"/>
      <c r="TEW83" s="54"/>
      <c r="TEX83" s="54"/>
      <c r="TEY83" s="54"/>
      <c r="TEZ83" s="54"/>
      <c r="TFA83" s="54"/>
      <c r="TFB83" s="54"/>
      <c r="TFC83" s="54"/>
      <c r="TFD83" s="54"/>
      <c r="TFE83" s="54"/>
      <c r="TFF83" s="54"/>
      <c r="TFG83" s="54"/>
      <c r="TFH83" s="54"/>
      <c r="TFI83" s="54"/>
      <c r="TFJ83" s="54"/>
      <c r="TFK83" s="54"/>
      <c r="TFL83" s="54"/>
      <c r="TFM83" s="54"/>
      <c r="TFN83" s="54"/>
      <c r="TFO83" s="54"/>
      <c r="TFP83" s="54"/>
      <c r="TFQ83" s="54"/>
      <c r="TFR83" s="54"/>
      <c r="TFS83" s="54"/>
      <c r="TFT83" s="54"/>
      <c r="TFU83" s="54"/>
      <c r="TFV83" s="54"/>
      <c r="TFW83" s="54"/>
      <c r="TFX83" s="54"/>
      <c r="TFY83" s="54"/>
      <c r="TFZ83" s="54"/>
      <c r="TGA83" s="54"/>
      <c r="TGB83" s="54"/>
      <c r="TGC83" s="54"/>
      <c r="TGD83" s="54"/>
      <c r="TGE83" s="54"/>
      <c r="TGF83" s="54"/>
      <c r="TGG83" s="54"/>
      <c r="TGH83" s="54"/>
      <c r="TGI83" s="54"/>
      <c r="TGJ83" s="54"/>
      <c r="TGK83" s="54"/>
      <c r="TGL83" s="54"/>
      <c r="TGM83" s="54"/>
      <c r="TGN83" s="54"/>
      <c r="TGO83" s="54"/>
      <c r="TGP83" s="54"/>
      <c r="TGQ83" s="54"/>
      <c r="TGR83" s="54"/>
      <c r="TGS83" s="54"/>
      <c r="TGT83" s="54"/>
      <c r="TGU83" s="54"/>
      <c r="TGV83" s="54"/>
      <c r="TGW83" s="54"/>
      <c r="TGX83" s="54"/>
      <c r="TGY83" s="54"/>
      <c r="TGZ83" s="54"/>
      <c r="THA83" s="54"/>
      <c r="THB83" s="54"/>
      <c r="THC83" s="54"/>
      <c r="THD83" s="54"/>
      <c r="THE83" s="54"/>
      <c r="THF83" s="54"/>
      <c r="THG83" s="54"/>
      <c r="THH83" s="54"/>
      <c r="THI83" s="54"/>
      <c r="THJ83" s="54"/>
      <c r="THK83" s="54"/>
      <c r="THL83" s="54"/>
      <c r="THM83" s="54"/>
      <c r="THN83" s="54"/>
      <c r="THO83" s="54"/>
      <c r="THP83" s="54"/>
      <c r="THQ83" s="54"/>
      <c r="THR83" s="54"/>
      <c r="THS83" s="54"/>
      <c r="THT83" s="54"/>
      <c r="THU83" s="54"/>
      <c r="THV83" s="54"/>
      <c r="THW83" s="54"/>
      <c r="THX83" s="54"/>
      <c r="THY83" s="54"/>
      <c r="THZ83" s="54"/>
      <c r="TIA83" s="54"/>
      <c r="TIB83" s="54"/>
      <c r="TIC83" s="54"/>
      <c r="TID83" s="54"/>
      <c r="TIE83" s="54"/>
      <c r="TIF83" s="54"/>
      <c r="TIG83" s="54"/>
      <c r="TIH83" s="54"/>
      <c r="TII83" s="54"/>
      <c r="TIJ83" s="54"/>
      <c r="TIK83" s="54"/>
      <c r="TIL83" s="54"/>
      <c r="TIM83" s="54"/>
      <c r="TIN83" s="54"/>
      <c r="TIO83" s="54"/>
      <c r="TIP83" s="54"/>
      <c r="TIQ83" s="54"/>
      <c r="TIR83" s="54"/>
      <c r="TIS83" s="54"/>
      <c r="TIT83" s="54"/>
      <c r="TIU83" s="54"/>
      <c r="TIV83" s="54"/>
      <c r="TIW83" s="54"/>
      <c r="TIX83" s="54"/>
      <c r="TIY83" s="54"/>
      <c r="TIZ83" s="54"/>
      <c r="TJA83" s="54"/>
      <c r="TJB83" s="54"/>
      <c r="TJC83" s="54"/>
      <c r="TJD83" s="54"/>
      <c r="TJE83" s="54"/>
      <c r="TJF83" s="54"/>
      <c r="TJG83" s="54"/>
      <c r="TJH83" s="54"/>
      <c r="TJI83" s="54"/>
      <c r="TJJ83" s="54"/>
      <c r="TJK83" s="54"/>
      <c r="TJL83" s="54"/>
      <c r="TJM83" s="54"/>
      <c r="TJN83" s="54"/>
      <c r="TJO83" s="54"/>
      <c r="TJP83" s="54"/>
      <c r="TJQ83" s="54"/>
      <c r="TJR83" s="54"/>
      <c r="TJS83" s="54"/>
      <c r="TJT83" s="54"/>
      <c r="TJU83" s="54"/>
      <c r="TJV83" s="54"/>
      <c r="TJW83" s="54"/>
      <c r="TJX83" s="54"/>
      <c r="TJY83" s="54"/>
      <c r="TJZ83" s="54"/>
      <c r="TKA83" s="54"/>
      <c r="TKB83" s="54"/>
      <c r="TKC83" s="54"/>
      <c r="TKD83" s="54"/>
      <c r="TKE83" s="54"/>
      <c r="TKF83" s="54"/>
      <c r="TKG83" s="54"/>
      <c r="TKH83" s="54"/>
      <c r="TKI83" s="54"/>
      <c r="TKJ83" s="54"/>
      <c r="TKK83" s="54"/>
      <c r="TKL83" s="54"/>
      <c r="TKM83" s="54"/>
      <c r="TKN83" s="54"/>
      <c r="TKO83" s="54"/>
      <c r="TKP83" s="54"/>
      <c r="TKQ83" s="54"/>
      <c r="TKR83" s="54"/>
      <c r="TKS83" s="54"/>
      <c r="TKT83" s="54"/>
      <c r="TKU83" s="54"/>
      <c r="TKV83" s="54"/>
      <c r="TKW83" s="54"/>
      <c r="TKX83" s="54"/>
      <c r="TKY83" s="54"/>
      <c r="TKZ83" s="54"/>
      <c r="TLA83" s="54"/>
      <c r="TLB83" s="54"/>
      <c r="TLC83" s="54"/>
      <c r="TLD83" s="54"/>
      <c r="TLE83" s="54"/>
      <c r="TLF83" s="54"/>
      <c r="TLG83" s="54"/>
      <c r="TLH83" s="54"/>
      <c r="TLI83" s="54"/>
      <c r="TLJ83" s="54"/>
      <c r="TLK83" s="54"/>
      <c r="TLL83" s="54"/>
      <c r="TLM83" s="54"/>
      <c r="TLN83" s="54"/>
      <c r="TLO83" s="54"/>
      <c r="TLP83" s="54"/>
      <c r="TLQ83" s="54"/>
      <c r="TLR83" s="54"/>
      <c r="TLS83" s="54"/>
      <c r="TLT83" s="54"/>
      <c r="TLU83" s="54"/>
      <c r="TLV83" s="54"/>
      <c r="TLW83" s="54"/>
      <c r="TLX83" s="54"/>
      <c r="TLY83" s="54"/>
      <c r="TLZ83" s="54"/>
      <c r="TMA83" s="54"/>
      <c r="TMB83" s="54"/>
      <c r="TMC83" s="54"/>
      <c r="TMD83" s="54"/>
      <c r="TME83" s="54"/>
      <c r="TMF83" s="54"/>
      <c r="TMG83" s="54"/>
      <c r="TMH83" s="54"/>
      <c r="TMI83" s="54"/>
      <c r="TMJ83" s="54"/>
      <c r="TMK83" s="54"/>
      <c r="TML83" s="54"/>
      <c r="TMM83" s="54"/>
      <c r="TMN83" s="54"/>
      <c r="TMO83" s="54"/>
      <c r="TMP83" s="54"/>
      <c r="TMQ83" s="54"/>
      <c r="TMR83" s="54"/>
      <c r="TMS83" s="54"/>
      <c r="TMT83" s="54"/>
      <c r="TMU83" s="54"/>
      <c r="TMV83" s="54"/>
      <c r="TMW83" s="54"/>
      <c r="TMX83" s="54"/>
      <c r="TMY83" s="54"/>
      <c r="TMZ83" s="54"/>
      <c r="TNA83" s="54"/>
      <c r="TNB83" s="54"/>
      <c r="TNC83" s="54"/>
      <c r="TND83" s="54"/>
      <c r="TNE83" s="54"/>
      <c r="TNF83" s="54"/>
      <c r="TNG83" s="54"/>
      <c r="TNH83" s="54"/>
      <c r="TNI83" s="54"/>
      <c r="TNJ83" s="54"/>
      <c r="TNK83" s="54"/>
      <c r="TNL83" s="54"/>
      <c r="TNM83" s="54"/>
      <c r="TNN83" s="54"/>
      <c r="TNO83" s="54"/>
      <c r="TNP83" s="54"/>
      <c r="TNQ83" s="54"/>
      <c r="TNR83" s="54"/>
      <c r="TNS83" s="54"/>
      <c r="TNT83" s="54"/>
      <c r="TNU83" s="54"/>
      <c r="TNV83" s="54"/>
      <c r="TNW83" s="54"/>
      <c r="TNX83" s="54"/>
      <c r="TNY83" s="54"/>
      <c r="TNZ83" s="54"/>
      <c r="TOA83" s="54"/>
      <c r="TOB83" s="54"/>
      <c r="TOC83" s="54"/>
      <c r="TOD83" s="54"/>
      <c r="TOE83" s="54"/>
      <c r="TOF83" s="54"/>
      <c r="TOG83" s="54"/>
      <c r="TOH83" s="54"/>
      <c r="TOI83" s="54"/>
      <c r="TOJ83" s="54"/>
      <c r="TOK83" s="54"/>
      <c r="TOL83" s="54"/>
      <c r="TOM83" s="54"/>
      <c r="TON83" s="54"/>
      <c r="TOO83" s="54"/>
      <c r="TOP83" s="54"/>
      <c r="TOQ83" s="54"/>
      <c r="TOR83" s="54"/>
      <c r="TOS83" s="54"/>
      <c r="TOT83" s="54"/>
      <c r="TOU83" s="54"/>
      <c r="TOV83" s="54"/>
      <c r="TOW83" s="54"/>
      <c r="TOX83" s="54"/>
      <c r="TOY83" s="54"/>
      <c r="TOZ83" s="54"/>
      <c r="TPA83" s="54"/>
      <c r="TPB83" s="54"/>
      <c r="TPC83" s="54"/>
      <c r="TPD83" s="54"/>
      <c r="TPE83" s="54"/>
      <c r="TPF83" s="54"/>
      <c r="TPG83" s="54"/>
      <c r="TPH83" s="54"/>
      <c r="TPI83" s="54"/>
      <c r="TPJ83" s="54"/>
      <c r="TPK83" s="54"/>
      <c r="TPL83" s="54"/>
      <c r="TPM83" s="54"/>
      <c r="TPN83" s="54"/>
      <c r="TPO83" s="54"/>
      <c r="TPP83" s="54"/>
      <c r="TPQ83" s="54"/>
      <c r="TPR83" s="54"/>
      <c r="TPS83" s="54"/>
      <c r="TPT83" s="54"/>
      <c r="TPU83" s="54"/>
      <c r="TPV83" s="54"/>
      <c r="TPW83" s="54"/>
      <c r="TPX83" s="54"/>
      <c r="TPY83" s="54"/>
      <c r="TPZ83" s="54"/>
      <c r="TQA83" s="54"/>
      <c r="TQB83" s="54"/>
      <c r="TQC83" s="54"/>
      <c r="TQD83" s="54"/>
      <c r="TQE83" s="54"/>
      <c r="TQF83" s="54"/>
      <c r="TQG83" s="54"/>
      <c r="TQH83" s="54"/>
      <c r="TQI83" s="54"/>
      <c r="TQJ83" s="54"/>
      <c r="TQK83" s="54"/>
      <c r="TQL83" s="54"/>
      <c r="TQM83" s="54"/>
      <c r="TQN83" s="54"/>
      <c r="TQO83" s="54"/>
      <c r="TQP83" s="54"/>
      <c r="TQQ83" s="54"/>
      <c r="TQR83" s="54"/>
      <c r="TQS83" s="54"/>
      <c r="TQT83" s="54"/>
      <c r="TQU83" s="54"/>
      <c r="TQV83" s="54"/>
      <c r="TQW83" s="54"/>
      <c r="TQX83" s="54"/>
      <c r="TQY83" s="54"/>
      <c r="TQZ83" s="54"/>
      <c r="TRA83" s="54"/>
      <c r="TRB83" s="54"/>
      <c r="TRC83" s="54"/>
      <c r="TRD83" s="54"/>
      <c r="TRE83" s="54"/>
      <c r="TRF83" s="54"/>
      <c r="TRG83" s="54"/>
      <c r="TRH83" s="54"/>
      <c r="TRI83" s="54"/>
      <c r="TRJ83" s="54"/>
      <c r="TRK83" s="54"/>
      <c r="TRL83" s="54"/>
      <c r="TRM83" s="54"/>
      <c r="TRN83" s="54"/>
      <c r="TRO83" s="54"/>
      <c r="TRP83" s="54"/>
      <c r="TRQ83" s="54"/>
      <c r="TRR83" s="54"/>
      <c r="TRS83" s="54"/>
      <c r="TRT83" s="54"/>
      <c r="TRU83" s="54"/>
      <c r="TRV83" s="54"/>
      <c r="TRW83" s="54"/>
      <c r="TRX83" s="54"/>
      <c r="TRY83" s="54"/>
      <c r="TRZ83" s="54"/>
      <c r="TSA83" s="54"/>
      <c r="TSB83" s="54"/>
      <c r="TSC83" s="54"/>
      <c r="TSD83" s="54"/>
      <c r="TSE83" s="54"/>
      <c r="TSF83" s="54"/>
      <c r="TSG83" s="54"/>
      <c r="TSH83" s="54"/>
      <c r="TSI83" s="54"/>
      <c r="TSJ83" s="54"/>
      <c r="TSK83" s="54"/>
      <c r="TSL83" s="54"/>
      <c r="TSM83" s="54"/>
      <c r="TSN83" s="54"/>
      <c r="TSO83" s="54"/>
      <c r="TSP83" s="54"/>
      <c r="TSQ83" s="54"/>
      <c r="TSR83" s="54"/>
      <c r="TSS83" s="54"/>
      <c r="TST83" s="54"/>
      <c r="TSU83" s="54"/>
      <c r="TSV83" s="54"/>
      <c r="TSW83" s="54"/>
      <c r="TSX83" s="54"/>
      <c r="TSY83" s="54"/>
      <c r="TSZ83" s="54"/>
      <c r="TTA83" s="54"/>
      <c r="TTB83" s="54"/>
      <c r="TTC83" s="54"/>
      <c r="TTD83" s="54"/>
      <c r="TTE83" s="54"/>
      <c r="TTF83" s="54"/>
      <c r="TTG83" s="54"/>
      <c r="TTH83" s="54"/>
      <c r="TTI83" s="54"/>
      <c r="TTJ83" s="54"/>
      <c r="TTK83" s="54"/>
      <c r="TTL83" s="54"/>
      <c r="TTM83" s="54"/>
      <c r="TTN83" s="54"/>
      <c r="TTO83" s="54"/>
      <c r="TTP83" s="54"/>
      <c r="TTQ83" s="54"/>
      <c r="TTR83" s="54"/>
      <c r="TTS83" s="54"/>
      <c r="TTT83" s="54"/>
      <c r="TTU83" s="54"/>
      <c r="TTV83" s="54"/>
      <c r="TTW83" s="54"/>
      <c r="TTX83" s="54"/>
      <c r="TTY83" s="54"/>
      <c r="TTZ83" s="54"/>
      <c r="TUA83" s="54"/>
      <c r="TUB83" s="54"/>
      <c r="TUC83" s="54"/>
      <c r="TUD83" s="54"/>
      <c r="TUE83" s="54"/>
      <c r="TUF83" s="54"/>
      <c r="TUG83" s="54"/>
      <c r="TUH83" s="54"/>
      <c r="TUI83" s="54"/>
      <c r="TUJ83" s="54"/>
      <c r="TUK83" s="54"/>
      <c r="TUL83" s="54"/>
      <c r="TUM83" s="54"/>
      <c r="TUN83" s="54"/>
      <c r="TUO83" s="54"/>
      <c r="TUP83" s="54"/>
      <c r="TUQ83" s="54"/>
      <c r="TUR83" s="54"/>
      <c r="TUS83" s="54"/>
      <c r="TUT83" s="54"/>
      <c r="TUU83" s="54"/>
      <c r="TUV83" s="54"/>
      <c r="TUW83" s="54"/>
      <c r="TUX83" s="54"/>
      <c r="TUY83" s="54"/>
      <c r="TUZ83" s="54"/>
      <c r="TVA83" s="54"/>
      <c r="TVB83" s="54"/>
      <c r="TVC83" s="54"/>
      <c r="TVD83" s="54"/>
      <c r="TVE83" s="54"/>
      <c r="TVF83" s="54"/>
      <c r="TVG83" s="54"/>
      <c r="TVH83" s="54"/>
      <c r="TVI83" s="54"/>
      <c r="TVJ83" s="54"/>
      <c r="TVK83" s="54"/>
      <c r="TVL83" s="54"/>
      <c r="TVM83" s="54"/>
      <c r="TVN83" s="54"/>
      <c r="TVO83" s="54"/>
      <c r="TVP83" s="54"/>
      <c r="TVQ83" s="54"/>
      <c r="TVR83" s="54"/>
      <c r="TVS83" s="54"/>
      <c r="TVT83" s="54"/>
      <c r="TVU83" s="54"/>
      <c r="TVV83" s="54"/>
      <c r="TVW83" s="54"/>
      <c r="TVX83" s="54"/>
      <c r="TVY83" s="54"/>
      <c r="TVZ83" s="54"/>
      <c r="TWA83" s="54"/>
      <c r="TWB83" s="54"/>
      <c r="TWC83" s="54"/>
      <c r="TWD83" s="54"/>
      <c r="TWE83" s="54"/>
      <c r="TWF83" s="54"/>
      <c r="TWG83" s="54"/>
      <c r="TWH83" s="54"/>
      <c r="TWI83" s="54"/>
      <c r="TWJ83" s="54"/>
      <c r="TWK83" s="54"/>
      <c r="TWL83" s="54"/>
      <c r="TWM83" s="54"/>
      <c r="TWN83" s="54"/>
      <c r="TWO83" s="54"/>
      <c r="TWP83" s="54"/>
      <c r="TWQ83" s="54"/>
      <c r="TWR83" s="54"/>
      <c r="TWS83" s="54"/>
      <c r="TWT83" s="54"/>
      <c r="TWU83" s="54"/>
      <c r="TWV83" s="54"/>
      <c r="TWW83" s="54"/>
      <c r="TWX83" s="54"/>
      <c r="TWY83" s="54"/>
      <c r="TWZ83" s="54"/>
      <c r="TXA83" s="54"/>
      <c r="TXB83" s="54"/>
      <c r="TXC83" s="54"/>
      <c r="TXD83" s="54"/>
      <c r="TXE83" s="54"/>
      <c r="TXF83" s="54"/>
      <c r="TXG83" s="54"/>
      <c r="TXH83" s="54"/>
      <c r="TXI83" s="54"/>
      <c r="TXJ83" s="54"/>
      <c r="TXK83" s="54"/>
      <c r="TXL83" s="54"/>
      <c r="TXM83" s="54"/>
      <c r="TXN83" s="54"/>
      <c r="TXO83" s="54"/>
      <c r="TXP83" s="54"/>
      <c r="TXQ83" s="54"/>
      <c r="TXR83" s="54"/>
      <c r="TXS83" s="54"/>
      <c r="TXT83" s="54"/>
      <c r="TXU83" s="54"/>
      <c r="TXV83" s="54"/>
      <c r="TXW83" s="54"/>
      <c r="TXX83" s="54"/>
      <c r="TXY83" s="54"/>
      <c r="TXZ83" s="54"/>
      <c r="TYA83" s="54"/>
      <c r="TYB83" s="54"/>
      <c r="TYC83" s="54"/>
      <c r="TYD83" s="54"/>
      <c r="TYE83" s="54"/>
      <c r="TYF83" s="54"/>
      <c r="TYG83" s="54"/>
      <c r="TYH83" s="54"/>
      <c r="TYI83" s="54"/>
      <c r="TYJ83" s="54"/>
      <c r="TYK83" s="54"/>
      <c r="TYL83" s="54"/>
      <c r="TYM83" s="54"/>
      <c r="TYN83" s="54"/>
      <c r="TYO83" s="54"/>
      <c r="TYP83" s="54"/>
      <c r="TYQ83" s="54"/>
      <c r="TYR83" s="54"/>
      <c r="TYS83" s="54"/>
      <c r="TYT83" s="54"/>
      <c r="TYU83" s="54"/>
      <c r="TYV83" s="54"/>
      <c r="TYW83" s="54"/>
      <c r="TYX83" s="54"/>
      <c r="TYY83" s="54"/>
      <c r="TYZ83" s="54"/>
      <c r="TZA83" s="54"/>
      <c r="TZB83" s="54"/>
      <c r="TZC83" s="54"/>
      <c r="TZD83" s="54"/>
      <c r="TZE83" s="54"/>
      <c r="TZF83" s="54"/>
      <c r="TZG83" s="54"/>
      <c r="TZH83" s="54"/>
      <c r="TZI83" s="54"/>
      <c r="TZJ83" s="54"/>
      <c r="TZK83" s="54"/>
      <c r="TZL83" s="54"/>
      <c r="TZM83" s="54"/>
      <c r="TZN83" s="54"/>
      <c r="TZO83" s="54"/>
      <c r="TZP83" s="54"/>
      <c r="TZQ83" s="54"/>
      <c r="TZR83" s="54"/>
      <c r="TZS83" s="54"/>
      <c r="TZT83" s="54"/>
      <c r="TZU83" s="54"/>
      <c r="TZV83" s="54"/>
      <c r="TZW83" s="54"/>
      <c r="TZX83" s="54"/>
      <c r="TZY83" s="54"/>
      <c r="TZZ83" s="54"/>
      <c r="UAA83" s="54"/>
      <c r="UAB83" s="54"/>
      <c r="UAC83" s="54"/>
      <c r="UAD83" s="54"/>
      <c r="UAE83" s="54"/>
      <c r="UAF83" s="54"/>
      <c r="UAG83" s="54"/>
      <c r="UAH83" s="54"/>
      <c r="UAI83" s="54"/>
      <c r="UAJ83" s="54"/>
      <c r="UAK83" s="54"/>
      <c r="UAL83" s="54"/>
      <c r="UAM83" s="54"/>
      <c r="UAN83" s="54"/>
      <c r="UAO83" s="54"/>
      <c r="UAP83" s="54"/>
      <c r="UAQ83" s="54"/>
      <c r="UAR83" s="54"/>
      <c r="UAS83" s="54"/>
      <c r="UAT83" s="54"/>
      <c r="UAU83" s="54"/>
      <c r="UAV83" s="54"/>
      <c r="UAW83" s="54"/>
      <c r="UAX83" s="54"/>
      <c r="UAY83" s="54"/>
      <c r="UAZ83" s="54"/>
      <c r="UBA83" s="54"/>
      <c r="UBB83" s="54"/>
      <c r="UBC83" s="54"/>
      <c r="UBD83" s="54"/>
      <c r="UBE83" s="54"/>
      <c r="UBF83" s="54"/>
      <c r="UBG83" s="54"/>
      <c r="UBH83" s="54"/>
      <c r="UBI83" s="54"/>
      <c r="UBJ83" s="54"/>
      <c r="UBK83" s="54"/>
      <c r="UBL83" s="54"/>
      <c r="UBM83" s="54"/>
      <c r="UBN83" s="54"/>
      <c r="UBO83" s="54"/>
      <c r="UBP83" s="54"/>
      <c r="UBQ83" s="54"/>
      <c r="UBR83" s="54"/>
      <c r="UBS83" s="54"/>
      <c r="UBT83" s="54"/>
      <c r="UBU83" s="54"/>
      <c r="UBV83" s="54"/>
      <c r="UBW83" s="54"/>
      <c r="UBX83" s="54"/>
      <c r="UBY83" s="54"/>
      <c r="UBZ83" s="54"/>
      <c r="UCA83" s="54"/>
      <c r="UCB83" s="54"/>
      <c r="UCC83" s="54"/>
      <c r="UCD83" s="54"/>
      <c r="UCE83" s="54"/>
      <c r="UCF83" s="54"/>
      <c r="UCG83" s="54"/>
      <c r="UCH83" s="54"/>
      <c r="UCI83" s="54"/>
      <c r="UCJ83" s="54"/>
      <c r="UCK83" s="54"/>
      <c r="UCL83" s="54"/>
      <c r="UCM83" s="54"/>
      <c r="UCN83" s="54"/>
      <c r="UCO83" s="54"/>
      <c r="UCP83" s="54"/>
      <c r="UCQ83" s="54"/>
      <c r="UCR83" s="54"/>
      <c r="UCS83" s="54"/>
      <c r="UCT83" s="54"/>
      <c r="UCU83" s="54"/>
      <c r="UCV83" s="54"/>
      <c r="UCW83" s="54"/>
      <c r="UCX83" s="54"/>
      <c r="UCY83" s="54"/>
      <c r="UCZ83" s="54"/>
      <c r="UDA83" s="54"/>
      <c r="UDB83" s="54"/>
      <c r="UDC83" s="54"/>
      <c r="UDD83" s="54"/>
      <c r="UDE83" s="54"/>
      <c r="UDF83" s="54"/>
      <c r="UDG83" s="54"/>
      <c r="UDH83" s="54"/>
      <c r="UDI83" s="54"/>
      <c r="UDJ83" s="54"/>
      <c r="UDK83" s="54"/>
      <c r="UDL83" s="54"/>
      <c r="UDM83" s="54"/>
      <c r="UDN83" s="54"/>
      <c r="UDO83" s="54"/>
      <c r="UDP83" s="54"/>
      <c r="UDQ83" s="54"/>
      <c r="UDR83" s="54"/>
      <c r="UDS83" s="54"/>
      <c r="UDT83" s="54"/>
      <c r="UDU83" s="54"/>
      <c r="UDV83" s="54"/>
      <c r="UDW83" s="54"/>
      <c r="UDX83" s="54"/>
      <c r="UDY83" s="54"/>
      <c r="UDZ83" s="54"/>
      <c r="UEA83" s="54"/>
      <c r="UEB83" s="54"/>
      <c r="UEC83" s="54"/>
      <c r="UED83" s="54"/>
      <c r="UEE83" s="54"/>
      <c r="UEF83" s="54"/>
      <c r="UEG83" s="54"/>
      <c r="UEH83" s="54"/>
      <c r="UEI83" s="54"/>
      <c r="UEJ83" s="54"/>
      <c r="UEK83" s="54"/>
      <c r="UEL83" s="54"/>
      <c r="UEM83" s="54"/>
      <c r="UEN83" s="54"/>
      <c r="UEO83" s="54"/>
      <c r="UEP83" s="54"/>
      <c r="UEQ83" s="54"/>
      <c r="UER83" s="54"/>
      <c r="UES83" s="54"/>
      <c r="UET83" s="54"/>
      <c r="UEU83" s="54"/>
      <c r="UEV83" s="54"/>
      <c r="UEW83" s="54"/>
      <c r="UEX83" s="54"/>
      <c r="UEY83" s="54"/>
      <c r="UEZ83" s="54"/>
      <c r="UFA83" s="54"/>
      <c r="UFB83" s="54"/>
      <c r="UFC83" s="54"/>
      <c r="UFD83" s="54"/>
      <c r="UFE83" s="54"/>
      <c r="UFF83" s="54"/>
      <c r="UFG83" s="54"/>
      <c r="UFH83" s="54"/>
      <c r="UFI83" s="54"/>
      <c r="UFJ83" s="54"/>
      <c r="UFK83" s="54"/>
      <c r="UFL83" s="54"/>
      <c r="UFM83" s="54"/>
      <c r="UFN83" s="54"/>
      <c r="UFO83" s="54"/>
      <c r="UFP83" s="54"/>
      <c r="UFQ83" s="54"/>
      <c r="UFR83" s="54"/>
      <c r="UFS83" s="54"/>
      <c r="UFT83" s="54"/>
      <c r="UFU83" s="54"/>
      <c r="UFV83" s="54"/>
      <c r="UFW83" s="54"/>
      <c r="UFX83" s="54"/>
      <c r="UFY83" s="54"/>
      <c r="UFZ83" s="54"/>
      <c r="UGA83" s="54"/>
      <c r="UGB83" s="54"/>
      <c r="UGC83" s="54"/>
      <c r="UGD83" s="54"/>
      <c r="UGE83" s="54"/>
      <c r="UGF83" s="54"/>
      <c r="UGG83" s="54"/>
      <c r="UGH83" s="54"/>
      <c r="UGI83" s="54"/>
      <c r="UGJ83" s="54"/>
      <c r="UGK83" s="54"/>
      <c r="UGL83" s="54"/>
      <c r="UGM83" s="54"/>
      <c r="UGN83" s="54"/>
      <c r="UGO83" s="54"/>
      <c r="UGP83" s="54"/>
      <c r="UGQ83" s="54"/>
      <c r="UGR83" s="54"/>
      <c r="UGS83" s="54"/>
      <c r="UGT83" s="54"/>
      <c r="UGU83" s="54"/>
      <c r="UGV83" s="54"/>
      <c r="UGW83" s="54"/>
      <c r="UGX83" s="54"/>
      <c r="UGY83" s="54"/>
      <c r="UGZ83" s="54"/>
      <c r="UHA83" s="54"/>
      <c r="UHB83" s="54"/>
      <c r="UHC83" s="54"/>
      <c r="UHD83" s="54"/>
      <c r="UHE83" s="54"/>
      <c r="UHF83" s="54"/>
      <c r="UHG83" s="54"/>
      <c r="UHH83" s="54"/>
      <c r="UHI83" s="54"/>
      <c r="UHJ83" s="54"/>
      <c r="UHK83" s="54"/>
      <c r="UHL83" s="54"/>
      <c r="UHM83" s="54"/>
      <c r="UHN83" s="54"/>
      <c r="UHO83" s="54"/>
      <c r="UHP83" s="54"/>
      <c r="UHQ83" s="54"/>
      <c r="UHR83" s="54"/>
      <c r="UHS83" s="54"/>
      <c r="UHT83" s="54"/>
      <c r="UHU83" s="54"/>
      <c r="UHV83" s="54"/>
      <c r="UHW83" s="54"/>
      <c r="UHX83" s="54"/>
      <c r="UHY83" s="54"/>
      <c r="UHZ83" s="54"/>
      <c r="UIA83" s="54"/>
      <c r="UIB83" s="54"/>
      <c r="UIC83" s="54"/>
      <c r="UID83" s="54"/>
      <c r="UIE83" s="54"/>
      <c r="UIF83" s="54"/>
      <c r="UIG83" s="54"/>
      <c r="UIH83" s="54"/>
      <c r="UII83" s="54"/>
      <c r="UIJ83" s="54"/>
      <c r="UIK83" s="54"/>
      <c r="UIL83" s="54"/>
      <c r="UIM83" s="54"/>
      <c r="UIN83" s="54"/>
      <c r="UIO83" s="54"/>
      <c r="UIP83" s="54"/>
      <c r="UIQ83" s="54"/>
      <c r="UIR83" s="54"/>
      <c r="UIS83" s="54"/>
      <c r="UIT83" s="54"/>
      <c r="UIU83" s="54"/>
      <c r="UIV83" s="54"/>
      <c r="UIW83" s="54"/>
      <c r="UIX83" s="54"/>
      <c r="UIY83" s="54"/>
      <c r="UIZ83" s="54"/>
      <c r="UJA83" s="54"/>
      <c r="UJB83" s="54"/>
      <c r="UJC83" s="54"/>
      <c r="UJD83" s="54"/>
      <c r="UJE83" s="54"/>
      <c r="UJF83" s="54"/>
      <c r="UJG83" s="54"/>
      <c r="UJH83" s="54"/>
      <c r="UJI83" s="54"/>
      <c r="UJJ83" s="54"/>
      <c r="UJK83" s="54"/>
      <c r="UJL83" s="54"/>
      <c r="UJM83" s="54"/>
      <c r="UJN83" s="54"/>
      <c r="UJO83" s="54"/>
      <c r="UJP83" s="54"/>
      <c r="UJQ83" s="54"/>
      <c r="UJR83" s="54"/>
      <c r="UJS83" s="54"/>
      <c r="UJT83" s="54"/>
      <c r="UJU83" s="54"/>
      <c r="UJV83" s="54"/>
      <c r="UJW83" s="54"/>
      <c r="UJX83" s="54"/>
      <c r="UJY83" s="54"/>
      <c r="UJZ83" s="54"/>
      <c r="UKA83" s="54"/>
      <c r="UKB83" s="54"/>
      <c r="UKC83" s="54"/>
      <c r="UKD83" s="54"/>
      <c r="UKE83" s="54"/>
      <c r="UKF83" s="54"/>
      <c r="UKG83" s="54"/>
      <c r="UKH83" s="54"/>
      <c r="UKI83" s="54"/>
      <c r="UKJ83" s="54"/>
      <c r="UKK83" s="54"/>
      <c r="UKL83" s="54"/>
      <c r="UKM83" s="54"/>
      <c r="UKN83" s="54"/>
      <c r="UKO83" s="54"/>
      <c r="UKP83" s="54"/>
      <c r="UKQ83" s="54"/>
      <c r="UKR83" s="54"/>
      <c r="UKS83" s="54"/>
      <c r="UKT83" s="54"/>
      <c r="UKU83" s="54"/>
      <c r="UKV83" s="54"/>
      <c r="UKW83" s="54"/>
      <c r="UKX83" s="54"/>
      <c r="UKY83" s="54"/>
      <c r="UKZ83" s="54"/>
      <c r="ULA83" s="54"/>
      <c r="ULB83" s="54"/>
      <c r="ULC83" s="54"/>
      <c r="ULD83" s="54"/>
      <c r="ULE83" s="54"/>
      <c r="ULF83" s="54"/>
      <c r="ULG83" s="54"/>
      <c r="ULH83" s="54"/>
      <c r="ULI83" s="54"/>
      <c r="ULJ83" s="54"/>
      <c r="ULK83" s="54"/>
      <c r="ULL83" s="54"/>
      <c r="ULM83" s="54"/>
      <c r="ULN83" s="54"/>
      <c r="ULO83" s="54"/>
      <c r="ULP83" s="54"/>
      <c r="ULQ83" s="54"/>
      <c r="ULR83" s="54"/>
      <c r="ULS83" s="54"/>
      <c r="ULT83" s="54"/>
      <c r="ULU83" s="54"/>
      <c r="ULV83" s="54"/>
      <c r="ULW83" s="54"/>
      <c r="ULX83" s="54"/>
      <c r="ULY83" s="54"/>
      <c r="ULZ83" s="54"/>
      <c r="UMA83" s="54"/>
      <c r="UMB83" s="54"/>
      <c r="UMC83" s="54"/>
      <c r="UMD83" s="54"/>
      <c r="UME83" s="54"/>
      <c r="UMF83" s="54"/>
      <c r="UMG83" s="54"/>
      <c r="UMH83" s="54"/>
      <c r="UMI83" s="54"/>
      <c r="UMJ83" s="54"/>
      <c r="UMK83" s="54"/>
      <c r="UML83" s="54"/>
      <c r="UMM83" s="54"/>
      <c r="UMN83" s="54"/>
      <c r="UMO83" s="54"/>
      <c r="UMP83" s="54"/>
      <c r="UMQ83" s="54"/>
      <c r="UMR83" s="54"/>
      <c r="UMS83" s="54"/>
      <c r="UMT83" s="54"/>
      <c r="UMU83" s="54"/>
      <c r="UMV83" s="54"/>
      <c r="UMW83" s="54"/>
      <c r="UMX83" s="54"/>
      <c r="UMY83" s="54"/>
      <c r="UMZ83" s="54"/>
      <c r="UNA83" s="54"/>
      <c r="UNB83" s="54"/>
      <c r="UNC83" s="54"/>
      <c r="UND83" s="54"/>
      <c r="UNE83" s="54"/>
      <c r="UNF83" s="54"/>
      <c r="UNG83" s="54"/>
      <c r="UNH83" s="54"/>
      <c r="UNI83" s="54"/>
      <c r="UNJ83" s="54"/>
      <c r="UNK83" s="54"/>
      <c r="UNL83" s="54"/>
      <c r="UNM83" s="54"/>
      <c r="UNN83" s="54"/>
      <c r="UNO83" s="54"/>
      <c r="UNP83" s="54"/>
      <c r="UNQ83" s="54"/>
      <c r="UNR83" s="54"/>
      <c r="UNS83" s="54"/>
      <c r="UNT83" s="54"/>
      <c r="UNU83" s="54"/>
      <c r="UNV83" s="54"/>
      <c r="UNW83" s="54"/>
      <c r="UNX83" s="54"/>
      <c r="UNY83" s="54"/>
      <c r="UNZ83" s="54"/>
      <c r="UOA83" s="54"/>
      <c r="UOB83" s="54"/>
      <c r="UOC83" s="54"/>
      <c r="UOD83" s="54"/>
      <c r="UOE83" s="54"/>
      <c r="UOF83" s="54"/>
      <c r="UOG83" s="54"/>
      <c r="UOH83" s="54"/>
      <c r="UOI83" s="54"/>
      <c r="UOJ83" s="54"/>
      <c r="UOK83" s="54"/>
      <c r="UOL83" s="54"/>
      <c r="UOM83" s="54"/>
      <c r="UON83" s="54"/>
      <c r="UOO83" s="54"/>
      <c r="UOP83" s="54"/>
      <c r="UOQ83" s="54"/>
      <c r="UOR83" s="54"/>
      <c r="UOS83" s="54"/>
      <c r="UOT83" s="54"/>
      <c r="UOU83" s="54"/>
      <c r="UOV83" s="54"/>
      <c r="UOW83" s="54"/>
      <c r="UOX83" s="54"/>
      <c r="UOY83" s="54"/>
      <c r="UOZ83" s="54"/>
      <c r="UPA83" s="54"/>
      <c r="UPB83" s="54"/>
      <c r="UPC83" s="54"/>
      <c r="UPD83" s="54"/>
      <c r="UPE83" s="54"/>
      <c r="UPF83" s="54"/>
      <c r="UPG83" s="54"/>
      <c r="UPH83" s="54"/>
      <c r="UPI83" s="54"/>
      <c r="UPJ83" s="54"/>
      <c r="UPK83" s="54"/>
      <c r="UPL83" s="54"/>
      <c r="UPM83" s="54"/>
      <c r="UPN83" s="54"/>
      <c r="UPO83" s="54"/>
      <c r="UPP83" s="54"/>
      <c r="UPQ83" s="54"/>
      <c r="UPR83" s="54"/>
      <c r="UPS83" s="54"/>
      <c r="UPT83" s="54"/>
      <c r="UPU83" s="54"/>
      <c r="UPV83" s="54"/>
      <c r="UPW83" s="54"/>
      <c r="UPX83" s="54"/>
      <c r="UPY83" s="54"/>
      <c r="UPZ83" s="54"/>
      <c r="UQA83" s="54"/>
      <c r="UQB83" s="54"/>
      <c r="UQC83" s="54"/>
      <c r="UQD83" s="54"/>
      <c r="UQE83" s="54"/>
      <c r="UQF83" s="54"/>
      <c r="UQG83" s="54"/>
      <c r="UQH83" s="54"/>
      <c r="UQI83" s="54"/>
      <c r="UQJ83" s="54"/>
      <c r="UQK83" s="54"/>
      <c r="UQL83" s="54"/>
      <c r="UQM83" s="54"/>
      <c r="UQN83" s="54"/>
      <c r="UQO83" s="54"/>
      <c r="UQP83" s="54"/>
      <c r="UQQ83" s="54"/>
      <c r="UQR83" s="54"/>
      <c r="UQS83" s="54"/>
      <c r="UQT83" s="54"/>
      <c r="UQU83" s="54"/>
      <c r="UQV83" s="54"/>
      <c r="UQW83" s="54"/>
      <c r="UQX83" s="54"/>
      <c r="UQY83" s="54"/>
      <c r="UQZ83" s="54"/>
      <c r="URA83" s="54"/>
      <c r="URB83" s="54"/>
      <c r="URC83" s="54"/>
      <c r="URD83" s="54"/>
      <c r="URE83" s="54"/>
      <c r="URF83" s="54"/>
      <c r="URG83" s="54"/>
      <c r="URH83" s="54"/>
      <c r="URI83" s="54"/>
      <c r="URJ83" s="54"/>
      <c r="URK83" s="54"/>
      <c r="URL83" s="54"/>
      <c r="URM83" s="54"/>
      <c r="URN83" s="54"/>
      <c r="URO83" s="54"/>
      <c r="URP83" s="54"/>
      <c r="URQ83" s="54"/>
      <c r="URR83" s="54"/>
      <c r="URS83" s="54"/>
      <c r="URT83" s="54"/>
      <c r="URU83" s="54"/>
      <c r="URV83" s="54"/>
      <c r="URW83" s="54"/>
      <c r="URX83" s="54"/>
      <c r="URY83" s="54"/>
      <c r="URZ83" s="54"/>
      <c r="USA83" s="54"/>
      <c r="USB83" s="54"/>
      <c r="USC83" s="54"/>
      <c r="USD83" s="54"/>
      <c r="USE83" s="54"/>
      <c r="USF83" s="54"/>
      <c r="USG83" s="54"/>
      <c r="USH83" s="54"/>
      <c r="USI83" s="54"/>
      <c r="USJ83" s="54"/>
      <c r="USK83" s="54"/>
      <c r="USL83" s="54"/>
      <c r="USM83" s="54"/>
      <c r="USN83" s="54"/>
      <c r="USO83" s="54"/>
      <c r="USP83" s="54"/>
      <c r="USQ83" s="54"/>
      <c r="USR83" s="54"/>
      <c r="USS83" s="54"/>
      <c r="UST83" s="54"/>
      <c r="USU83" s="54"/>
      <c r="USV83" s="54"/>
      <c r="USW83" s="54"/>
      <c r="USX83" s="54"/>
      <c r="USY83" s="54"/>
      <c r="USZ83" s="54"/>
      <c r="UTA83" s="54"/>
      <c r="UTB83" s="54"/>
      <c r="UTC83" s="54"/>
      <c r="UTD83" s="54"/>
      <c r="UTE83" s="54"/>
      <c r="UTF83" s="54"/>
      <c r="UTG83" s="54"/>
      <c r="UTH83" s="54"/>
      <c r="UTI83" s="54"/>
      <c r="UTJ83" s="54"/>
      <c r="UTK83" s="54"/>
      <c r="UTL83" s="54"/>
      <c r="UTM83" s="54"/>
      <c r="UTN83" s="54"/>
      <c r="UTO83" s="54"/>
      <c r="UTP83" s="54"/>
      <c r="UTQ83" s="54"/>
      <c r="UTR83" s="54"/>
      <c r="UTS83" s="54"/>
      <c r="UTT83" s="54"/>
      <c r="UTU83" s="54"/>
      <c r="UTV83" s="54"/>
      <c r="UTW83" s="54"/>
      <c r="UTX83" s="54"/>
      <c r="UTY83" s="54"/>
      <c r="UTZ83" s="54"/>
      <c r="UUA83" s="54"/>
      <c r="UUB83" s="54"/>
      <c r="UUC83" s="54"/>
      <c r="UUD83" s="54"/>
      <c r="UUE83" s="54"/>
      <c r="UUF83" s="54"/>
      <c r="UUG83" s="54"/>
      <c r="UUH83" s="54"/>
      <c r="UUI83" s="54"/>
      <c r="UUJ83" s="54"/>
      <c r="UUK83" s="54"/>
      <c r="UUL83" s="54"/>
      <c r="UUM83" s="54"/>
      <c r="UUN83" s="54"/>
      <c r="UUO83" s="54"/>
      <c r="UUP83" s="54"/>
      <c r="UUQ83" s="54"/>
      <c r="UUR83" s="54"/>
      <c r="UUS83" s="54"/>
      <c r="UUT83" s="54"/>
      <c r="UUU83" s="54"/>
      <c r="UUV83" s="54"/>
      <c r="UUW83" s="54"/>
      <c r="UUX83" s="54"/>
      <c r="UUY83" s="54"/>
      <c r="UUZ83" s="54"/>
      <c r="UVA83" s="54"/>
      <c r="UVB83" s="54"/>
      <c r="UVC83" s="54"/>
      <c r="UVD83" s="54"/>
      <c r="UVE83" s="54"/>
      <c r="UVF83" s="54"/>
      <c r="UVG83" s="54"/>
      <c r="UVH83" s="54"/>
      <c r="UVI83" s="54"/>
      <c r="UVJ83" s="54"/>
      <c r="UVK83" s="54"/>
      <c r="UVL83" s="54"/>
      <c r="UVM83" s="54"/>
      <c r="UVN83" s="54"/>
      <c r="UVO83" s="54"/>
      <c r="UVP83" s="54"/>
      <c r="UVQ83" s="54"/>
      <c r="UVR83" s="54"/>
      <c r="UVS83" s="54"/>
      <c r="UVT83" s="54"/>
      <c r="UVU83" s="54"/>
      <c r="UVV83" s="54"/>
      <c r="UVW83" s="54"/>
      <c r="UVX83" s="54"/>
      <c r="UVY83" s="54"/>
      <c r="UVZ83" s="54"/>
      <c r="UWA83" s="54"/>
      <c r="UWB83" s="54"/>
      <c r="UWC83" s="54"/>
      <c r="UWD83" s="54"/>
      <c r="UWE83" s="54"/>
      <c r="UWF83" s="54"/>
      <c r="UWG83" s="54"/>
      <c r="UWH83" s="54"/>
      <c r="UWI83" s="54"/>
      <c r="UWJ83" s="54"/>
      <c r="UWK83" s="54"/>
      <c r="UWL83" s="54"/>
      <c r="UWM83" s="54"/>
      <c r="UWN83" s="54"/>
      <c r="UWO83" s="54"/>
      <c r="UWP83" s="54"/>
      <c r="UWQ83" s="54"/>
      <c r="UWR83" s="54"/>
      <c r="UWS83" s="54"/>
      <c r="UWT83" s="54"/>
      <c r="UWU83" s="54"/>
      <c r="UWV83" s="54"/>
      <c r="UWW83" s="54"/>
      <c r="UWX83" s="54"/>
      <c r="UWY83" s="54"/>
      <c r="UWZ83" s="54"/>
      <c r="UXA83" s="54"/>
      <c r="UXB83" s="54"/>
      <c r="UXC83" s="54"/>
      <c r="UXD83" s="54"/>
      <c r="UXE83" s="54"/>
      <c r="UXF83" s="54"/>
      <c r="UXG83" s="54"/>
      <c r="UXH83" s="54"/>
      <c r="UXI83" s="54"/>
      <c r="UXJ83" s="54"/>
      <c r="UXK83" s="54"/>
      <c r="UXL83" s="54"/>
      <c r="UXM83" s="54"/>
      <c r="UXN83" s="54"/>
      <c r="UXO83" s="54"/>
      <c r="UXP83" s="54"/>
      <c r="UXQ83" s="54"/>
      <c r="UXR83" s="54"/>
      <c r="UXS83" s="54"/>
      <c r="UXT83" s="54"/>
      <c r="UXU83" s="54"/>
      <c r="UXV83" s="54"/>
      <c r="UXW83" s="54"/>
      <c r="UXX83" s="54"/>
      <c r="UXY83" s="54"/>
      <c r="UXZ83" s="54"/>
      <c r="UYA83" s="54"/>
      <c r="UYB83" s="54"/>
      <c r="UYC83" s="54"/>
      <c r="UYD83" s="54"/>
      <c r="UYE83" s="54"/>
      <c r="UYF83" s="54"/>
      <c r="UYG83" s="54"/>
      <c r="UYH83" s="54"/>
      <c r="UYI83" s="54"/>
      <c r="UYJ83" s="54"/>
      <c r="UYK83" s="54"/>
      <c r="UYL83" s="54"/>
      <c r="UYM83" s="54"/>
      <c r="UYN83" s="54"/>
      <c r="UYO83" s="54"/>
      <c r="UYP83" s="54"/>
      <c r="UYQ83" s="54"/>
      <c r="UYR83" s="54"/>
      <c r="UYS83" s="54"/>
      <c r="UYT83" s="54"/>
      <c r="UYU83" s="54"/>
      <c r="UYV83" s="54"/>
      <c r="UYW83" s="54"/>
      <c r="UYX83" s="54"/>
      <c r="UYY83" s="54"/>
      <c r="UYZ83" s="54"/>
      <c r="UZA83" s="54"/>
      <c r="UZB83" s="54"/>
      <c r="UZC83" s="54"/>
      <c r="UZD83" s="54"/>
      <c r="UZE83" s="54"/>
      <c r="UZF83" s="54"/>
      <c r="UZG83" s="54"/>
      <c r="UZH83" s="54"/>
      <c r="UZI83" s="54"/>
      <c r="UZJ83" s="54"/>
      <c r="UZK83" s="54"/>
      <c r="UZL83" s="54"/>
      <c r="UZM83" s="54"/>
      <c r="UZN83" s="54"/>
      <c r="UZO83" s="54"/>
      <c r="UZP83" s="54"/>
      <c r="UZQ83" s="54"/>
      <c r="UZR83" s="54"/>
      <c r="UZS83" s="54"/>
      <c r="UZT83" s="54"/>
      <c r="UZU83" s="54"/>
      <c r="UZV83" s="54"/>
      <c r="UZW83" s="54"/>
      <c r="UZX83" s="54"/>
      <c r="UZY83" s="54"/>
      <c r="UZZ83" s="54"/>
      <c r="VAA83" s="54"/>
      <c r="VAB83" s="54"/>
      <c r="VAC83" s="54"/>
      <c r="VAD83" s="54"/>
      <c r="VAE83" s="54"/>
      <c r="VAF83" s="54"/>
      <c r="VAG83" s="54"/>
      <c r="VAH83" s="54"/>
      <c r="VAI83" s="54"/>
      <c r="VAJ83" s="54"/>
      <c r="VAK83" s="54"/>
      <c r="VAL83" s="54"/>
      <c r="VAM83" s="54"/>
      <c r="VAN83" s="54"/>
      <c r="VAO83" s="54"/>
      <c r="VAP83" s="54"/>
      <c r="VAQ83" s="54"/>
      <c r="VAR83" s="54"/>
      <c r="VAS83" s="54"/>
      <c r="VAT83" s="54"/>
      <c r="VAU83" s="54"/>
      <c r="VAV83" s="54"/>
      <c r="VAW83" s="54"/>
      <c r="VAX83" s="54"/>
      <c r="VAY83" s="54"/>
      <c r="VAZ83" s="54"/>
      <c r="VBA83" s="54"/>
      <c r="VBB83" s="54"/>
      <c r="VBC83" s="54"/>
      <c r="VBD83" s="54"/>
      <c r="VBE83" s="54"/>
      <c r="VBF83" s="54"/>
      <c r="VBG83" s="54"/>
      <c r="VBH83" s="54"/>
      <c r="VBI83" s="54"/>
      <c r="VBJ83" s="54"/>
      <c r="VBK83" s="54"/>
      <c r="VBL83" s="54"/>
      <c r="VBM83" s="54"/>
      <c r="VBN83" s="54"/>
      <c r="VBO83" s="54"/>
      <c r="VBP83" s="54"/>
      <c r="VBQ83" s="54"/>
      <c r="VBR83" s="54"/>
      <c r="VBS83" s="54"/>
      <c r="VBT83" s="54"/>
      <c r="VBU83" s="54"/>
      <c r="VBV83" s="54"/>
      <c r="VBW83" s="54"/>
      <c r="VBX83" s="54"/>
      <c r="VBY83" s="54"/>
      <c r="VBZ83" s="54"/>
      <c r="VCA83" s="54"/>
      <c r="VCB83" s="54"/>
      <c r="VCC83" s="54"/>
      <c r="VCD83" s="54"/>
      <c r="VCE83" s="54"/>
      <c r="VCF83" s="54"/>
      <c r="VCG83" s="54"/>
      <c r="VCH83" s="54"/>
      <c r="VCI83" s="54"/>
      <c r="VCJ83" s="54"/>
      <c r="VCK83" s="54"/>
      <c r="VCL83" s="54"/>
      <c r="VCM83" s="54"/>
      <c r="VCN83" s="54"/>
      <c r="VCO83" s="54"/>
      <c r="VCP83" s="54"/>
      <c r="VCQ83" s="54"/>
      <c r="VCR83" s="54"/>
      <c r="VCS83" s="54"/>
      <c r="VCT83" s="54"/>
      <c r="VCU83" s="54"/>
      <c r="VCV83" s="54"/>
      <c r="VCW83" s="54"/>
      <c r="VCX83" s="54"/>
      <c r="VCY83" s="54"/>
      <c r="VCZ83" s="54"/>
      <c r="VDA83" s="54"/>
      <c r="VDB83" s="54"/>
      <c r="VDC83" s="54"/>
      <c r="VDD83" s="54"/>
      <c r="VDE83" s="54"/>
      <c r="VDF83" s="54"/>
      <c r="VDG83" s="54"/>
      <c r="VDH83" s="54"/>
      <c r="VDI83" s="54"/>
      <c r="VDJ83" s="54"/>
      <c r="VDK83" s="54"/>
      <c r="VDL83" s="54"/>
      <c r="VDM83" s="54"/>
      <c r="VDN83" s="54"/>
      <c r="VDO83" s="54"/>
      <c r="VDP83" s="54"/>
      <c r="VDQ83" s="54"/>
      <c r="VDR83" s="54"/>
      <c r="VDS83" s="54"/>
      <c r="VDT83" s="54"/>
      <c r="VDU83" s="54"/>
      <c r="VDV83" s="54"/>
      <c r="VDW83" s="54"/>
      <c r="VDX83" s="54"/>
      <c r="VDY83" s="54"/>
      <c r="VDZ83" s="54"/>
      <c r="VEA83" s="54"/>
      <c r="VEB83" s="54"/>
      <c r="VEC83" s="54"/>
      <c r="VED83" s="54"/>
      <c r="VEE83" s="54"/>
      <c r="VEF83" s="54"/>
      <c r="VEG83" s="54"/>
      <c r="VEH83" s="54"/>
      <c r="VEI83" s="54"/>
      <c r="VEJ83" s="54"/>
      <c r="VEK83" s="54"/>
      <c r="VEL83" s="54"/>
      <c r="VEM83" s="54"/>
      <c r="VEN83" s="54"/>
      <c r="VEO83" s="54"/>
      <c r="VEP83" s="54"/>
      <c r="VEQ83" s="54"/>
      <c r="VER83" s="54"/>
      <c r="VES83" s="54"/>
      <c r="VET83" s="54"/>
      <c r="VEU83" s="54"/>
      <c r="VEV83" s="54"/>
      <c r="VEW83" s="54"/>
      <c r="VEX83" s="54"/>
      <c r="VEY83" s="54"/>
      <c r="VEZ83" s="54"/>
      <c r="VFA83" s="54"/>
      <c r="VFB83" s="54"/>
      <c r="VFC83" s="54"/>
      <c r="VFD83" s="54"/>
      <c r="VFE83" s="54"/>
      <c r="VFF83" s="54"/>
      <c r="VFG83" s="54"/>
      <c r="VFH83" s="54"/>
      <c r="VFI83" s="54"/>
      <c r="VFJ83" s="54"/>
      <c r="VFK83" s="54"/>
      <c r="VFL83" s="54"/>
      <c r="VFM83" s="54"/>
      <c r="VFN83" s="54"/>
      <c r="VFO83" s="54"/>
      <c r="VFP83" s="54"/>
      <c r="VFQ83" s="54"/>
      <c r="VFR83" s="54"/>
      <c r="VFS83" s="54"/>
      <c r="VFT83" s="54"/>
      <c r="VFU83" s="54"/>
      <c r="VFV83" s="54"/>
      <c r="VFW83" s="54"/>
      <c r="VFX83" s="54"/>
      <c r="VFY83" s="54"/>
      <c r="VFZ83" s="54"/>
      <c r="VGA83" s="54"/>
      <c r="VGB83" s="54"/>
      <c r="VGC83" s="54"/>
      <c r="VGD83" s="54"/>
      <c r="VGE83" s="54"/>
      <c r="VGF83" s="54"/>
      <c r="VGG83" s="54"/>
      <c r="VGH83" s="54"/>
      <c r="VGI83" s="54"/>
      <c r="VGJ83" s="54"/>
      <c r="VGK83" s="54"/>
      <c r="VGL83" s="54"/>
      <c r="VGM83" s="54"/>
      <c r="VGN83" s="54"/>
      <c r="VGO83" s="54"/>
      <c r="VGP83" s="54"/>
      <c r="VGQ83" s="54"/>
      <c r="VGR83" s="54"/>
      <c r="VGS83" s="54"/>
      <c r="VGT83" s="54"/>
      <c r="VGU83" s="54"/>
      <c r="VGV83" s="54"/>
      <c r="VGW83" s="54"/>
      <c r="VGX83" s="54"/>
      <c r="VGY83" s="54"/>
      <c r="VGZ83" s="54"/>
      <c r="VHA83" s="54"/>
      <c r="VHB83" s="54"/>
      <c r="VHC83" s="54"/>
      <c r="VHD83" s="54"/>
      <c r="VHE83" s="54"/>
      <c r="VHF83" s="54"/>
      <c r="VHG83" s="54"/>
      <c r="VHH83" s="54"/>
      <c r="VHI83" s="54"/>
      <c r="VHJ83" s="54"/>
      <c r="VHK83" s="54"/>
      <c r="VHL83" s="54"/>
      <c r="VHM83" s="54"/>
      <c r="VHN83" s="54"/>
      <c r="VHO83" s="54"/>
      <c r="VHP83" s="54"/>
      <c r="VHQ83" s="54"/>
      <c r="VHR83" s="54"/>
      <c r="VHS83" s="54"/>
      <c r="VHT83" s="54"/>
      <c r="VHU83" s="54"/>
      <c r="VHV83" s="54"/>
      <c r="VHW83" s="54"/>
      <c r="VHX83" s="54"/>
      <c r="VHY83" s="54"/>
      <c r="VHZ83" s="54"/>
      <c r="VIA83" s="54"/>
      <c r="VIB83" s="54"/>
      <c r="VIC83" s="54"/>
      <c r="VID83" s="54"/>
      <c r="VIE83" s="54"/>
      <c r="VIF83" s="54"/>
      <c r="VIG83" s="54"/>
      <c r="VIH83" s="54"/>
      <c r="VII83" s="54"/>
      <c r="VIJ83" s="54"/>
      <c r="VIK83" s="54"/>
      <c r="VIL83" s="54"/>
      <c r="VIM83" s="54"/>
      <c r="VIN83" s="54"/>
      <c r="VIO83" s="54"/>
      <c r="VIP83" s="54"/>
      <c r="VIQ83" s="54"/>
      <c r="VIR83" s="54"/>
      <c r="VIS83" s="54"/>
      <c r="VIT83" s="54"/>
      <c r="VIU83" s="54"/>
      <c r="VIV83" s="54"/>
      <c r="VIW83" s="54"/>
      <c r="VIX83" s="54"/>
      <c r="VIY83" s="54"/>
      <c r="VIZ83" s="54"/>
      <c r="VJA83" s="54"/>
      <c r="VJB83" s="54"/>
      <c r="VJC83" s="54"/>
      <c r="VJD83" s="54"/>
      <c r="VJE83" s="54"/>
      <c r="VJF83" s="54"/>
      <c r="VJG83" s="54"/>
      <c r="VJH83" s="54"/>
      <c r="VJI83" s="54"/>
      <c r="VJJ83" s="54"/>
      <c r="VJK83" s="54"/>
      <c r="VJL83" s="54"/>
      <c r="VJM83" s="54"/>
      <c r="VJN83" s="54"/>
      <c r="VJO83" s="54"/>
      <c r="VJP83" s="54"/>
      <c r="VJQ83" s="54"/>
      <c r="VJR83" s="54"/>
      <c r="VJS83" s="54"/>
      <c r="VJT83" s="54"/>
      <c r="VJU83" s="54"/>
      <c r="VJV83" s="54"/>
      <c r="VJW83" s="54"/>
      <c r="VJX83" s="54"/>
      <c r="VJY83" s="54"/>
      <c r="VJZ83" s="54"/>
      <c r="VKA83" s="54"/>
      <c r="VKB83" s="54"/>
      <c r="VKC83" s="54"/>
      <c r="VKD83" s="54"/>
      <c r="VKE83" s="54"/>
      <c r="VKF83" s="54"/>
      <c r="VKG83" s="54"/>
      <c r="VKH83" s="54"/>
      <c r="VKI83" s="54"/>
      <c r="VKJ83" s="54"/>
      <c r="VKK83" s="54"/>
      <c r="VKL83" s="54"/>
      <c r="VKM83" s="54"/>
      <c r="VKN83" s="54"/>
      <c r="VKO83" s="54"/>
      <c r="VKP83" s="54"/>
      <c r="VKQ83" s="54"/>
      <c r="VKR83" s="54"/>
      <c r="VKS83" s="54"/>
      <c r="VKT83" s="54"/>
      <c r="VKU83" s="54"/>
      <c r="VKV83" s="54"/>
      <c r="VKW83" s="54"/>
      <c r="VKX83" s="54"/>
      <c r="VKY83" s="54"/>
      <c r="VKZ83" s="54"/>
      <c r="VLA83" s="54"/>
      <c r="VLB83" s="54"/>
      <c r="VLC83" s="54"/>
      <c r="VLD83" s="54"/>
      <c r="VLE83" s="54"/>
      <c r="VLF83" s="54"/>
      <c r="VLG83" s="54"/>
      <c r="VLH83" s="54"/>
      <c r="VLI83" s="54"/>
      <c r="VLJ83" s="54"/>
      <c r="VLK83" s="54"/>
      <c r="VLL83" s="54"/>
      <c r="VLM83" s="54"/>
      <c r="VLN83" s="54"/>
      <c r="VLO83" s="54"/>
      <c r="VLP83" s="54"/>
      <c r="VLQ83" s="54"/>
      <c r="VLR83" s="54"/>
      <c r="VLS83" s="54"/>
      <c r="VLT83" s="54"/>
      <c r="VLU83" s="54"/>
      <c r="VLV83" s="54"/>
      <c r="VLW83" s="54"/>
      <c r="VLX83" s="54"/>
      <c r="VLY83" s="54"/>
      <c r="VLZ83" s="54"/>
      <c r="VMA83" s="54"/>
      <c r="VMB83" s="54"/>
      <c r="VMC83" s="54"/>
      <c r="VMD83" s="54"/>
      <c r="VME83" s="54"/>
      <c r="VMF83" s="54"/>
      <c r="VMG83" s="54"/>
      <c r="VMH83" s="54"/>
      <c r="VMI83" s="54"/>
      <c r="VMJ83" s="54"/>
      <c r="VMK83" s="54"/>
      <c r="VML83" s="54"/>
      <c r="VMM83" s="54"/>
      <c r="VMN83" s="54"/>
      <c r="VMO83" s="54"/>
      <c r="VMP83" s="54"/>
      <c r="VMQ83" s="54"/>
      <c r="VMR83" s="54"/>
      <c r="VMS83" s="54"/>
      <c r="VMT83" s="54"/>
      <c r="VMU83" s="54"/>
      <c r="VMV83" s="54"/>
      <c r="VMW83" s="54"/>
      <c r="VMX83" s="54"/>
      <c r="VMY83" s="54"/>
      <c r="VMZ83" s="54"/>
      <c r="VNA83" s="54"/>
      <c r="VNB83" s="54"/>
      <c r="VNC83" s="54"/>
      <c r="VND83" s="54"/>
      <c r="VNE83" s="54"/>
      <c r="VNF83" s="54"/>
      <c r="VNG83" s="54"/>
      <c r="VNH83" s="54"/>
      <c r="VNI83" s="54"/>
      <c r="VNJ83" s="54"/>
      <c r="VNK83" s="54"/>
      <c r="VNL83" s="54"/>
      <c r="VNM83" s="54"/>
      <c r="VNN83" s="54"/>
      <c r="VNO83" s="54"/>
      <c r="VNP83" s="54"/>
      <c r="VNQ83" s="54"/>
      <c r="VNR83" s="54"/>
      <c r="VNS83" s="54"/>
      <c r="VNT83" s="54"/>
      <c r="VNU83" s="54"/>
      <c r="VNV83" s="54"/>
      <c r="VNW83" s="54"/>
      <c r="VNX83" s="54"/>
      <c r="VNY83" s="54"/>
      <c r="VNZ83" s="54"/>
      <c r="VOA83" s="54"/>
      <c r="VOB83" s="54"/>
      <c r="VOC83" s="54"/>
      <c r="VOD83" s="54"/>
      <c r="VOE83" s="54"/>
      <c r="VOF83" s="54"/>
      <c r="VOG83" s="54"/>
      <c r="VOH83" s="54"/>
      <c r="VOI83" s="54"/>
      <c r="VOJ83" s="54"/>
      <c r="VOK83" s="54"/>
      <c r="VOL83" s="54"/>
      <c r="VOM83" s="54"/>
      <c r="VON83" s="54"/>
      <c r="VOO83" s="54"/>
      <c r="VOP83" s="54"/>
      <c r="VOQ83" s="54"/>
      <c r="VOR83" s="54"/>
      <c r="VOS83" s="54"/>
      <c r="VOT83" s="54"/>
      <c r="VOU83" s="54"/>
      <c r="VOV83" s="54"/>
      <c r="VOW83" s="54"/>
      <c r="VOX83" s="54"/>
      <c r="VOY83" s="54"/>
      <c r="VOZ83" s="54"/>
      <c r="VPA83" s="54"/>
      <c r="VPB83" s="54"/>
      <c r="VPC83" s="54"/>
      <c r="VPD83" s="54"/>
      <c r="VPE83" s="54"/>
      <c r="VPF83" s="54"/>
      <c r="VPG83" s="54"/>
      <c r="VPH83" s="54"/>
      <c r="VPI83" s="54"/>
      <c r="VPJ83" s="54"/>
      <c r="VPK83" s="54"/>
      <c r="VPL83" s="54"/>
      <c r="VPM83" s="54"/>
      <c r="VPN83" s="54"/>
      <c r="VPO83" s="54"/>
      <c r="VPP83" s="54"/>
      <c r="VPQ83" s="54"/>
      <c r="VPR83" s="54"/>
      <c r="VPS83" s="54"/>
      <c r="VPT83" s="54"/>
      <c r="VPU83" s="54"/>
      <c r="VPV83" s="54"/>
      <c r="VPW83" s="54"/>
      <c r="VPX83" s="54"/>
      <c r="VPY83" s="54"/>
      <c r="VPZ83" s="54"/>
      <c r="VQA83" s="54"/>
      <c r="VQB83" s="54"/>
      <c r="VQC83" s="54"/>
      <c r="VQD83" s="54"/>
      <c r="VQE83" s="54"/>
      <c r="VQF83" s="54"/>
      <c r="VQG83" s="54"/>
      <c r="VQH83" s="54"/>
      <c r="VQI83" s="54"/>
      <c r="VQJ83" s="54"/>
      <c r="VQK83" s="54"/>
      <c r="VQL83" s="54"/>
      <c r="VQM83" s="54"/>
      <c r="VQN83" s="54"/>
      <c r="VQO83" s="54"/>
      <c r="VQP83" s="54"/>
      <c r="VQQ83" s="54"/>
      <c r="VQR83" s="54"/>
      <c r="VQS83" s="54"/>
      <c r="VQT83" s="54"/>
      <c r="VQU83" s="54"/>
      <c r="VQV83" s="54"/>
      <c r="VQW83" s="54"/>
      <c r="VQX83" s="54"/>
      <c r="VQY83" s="54"/>
      <c r="VQZ83" s="54"/>
      <c r="VRA83" s="54"/>
      <c r="VRB83" s="54"/>
      <c r="VRC83" s="54"/>
      <c r="VRD83" s="54"/>
      <c r="VRE83" s="54"/>
      <c r="VRF83" s="54"/>
      <c r="VRG83" s="54"/>
      <c r="VRH83" s="54"/>
      <c r="VRI83" s="54"/>
      <c r="VRJ83" s="54"/>
      <c r="VRK83" s="54"/>
      <c r="VRL83" s="54"/>
      <c r="VRM83" s="54"/>
      <c r="VRN83" s="54"/>
      <c r="VRO83" s="54"/>
      <c r="VRP83" s="54"/>
      <c r="VRQ83" s="54"/>
      <c r="VRR83" s="54"/>
      <c r="VRS83" s="54"/>
      <c r="VRT83" s="54"/>
      <c r="VRU83" s="54"/>
      <c r="VRV83" s="54"/>
      <c r="VRW83" s="54"/>
      <c r="VRX83" s="54"/>
      <c r="VRY83" s="54"/>
      <c r="VRZ83" s="54"/>
      <c r="VSA83" s="54"/>
      <c r="VSB83" s="54"/>
      <c r="VSC83" s="54"/>
      <c r="VSD83" s="54"/>
      <c r="VSE83" s="54"/>
      <c r="VSF83" s="54"/>
      <c r="VSG83" s="54"/>
      <c r="VSH83" s="54"/>
      <c r="VSI83" s="54"/>
      <c r="VSJ83" s="54"/>
      <c r="VSK83" s="54"/>
      <c r="VSL83" s="54"/>
      <c r="VSM83" s="54"/>
      <c r="VSN83" s="54"/>
      <c r="VSO83" s="54"/>
      <c r="VSP83" s="54"/>
      <c r="VSQ83" s="54"/>
      <c r="VSR83" s="54"/>
      <c r="VSS83" s="54"/>
      <c r="VST83" s="54"/>
      <c r="VSU83" s="54"/>
      <c r="VSV83" s="54"/>
      <c r="VSW83" s="54"/>
      <c r="VSX83" s="54"/>
      <c r="VSY83" s="54"/>
      <c r="VSZ83" s="54"/>
      <c r="VTA83" s="54"/>
      <c r="VTB83" s="54"/>
      <c r="VTC83" s="54"/>
      <c r="VTD83" s="54"/>
      <c r="VTE83" s="54"/>
      <c r="VTF83" s="54"/>
      <c r="VTG83" s="54"/>
      <c r="VTH83" s="54"/>
      <c r="VTI83" s="54"/>
      <c r="VTJ83" s="54"/>
      <c r="VTK83" s="54"/>
      <c r="VTL83" s="54"/>
      <c r="VTM83" s="54"/>
      <c r="VTN83" s="54"/>
      <c r="VTO83" s="54"/>
      <c r="VTP83" s="54"/>
      <c r="VTQ83" s="54"/>
      <c r="VTR83" s="54"/>
      <c r="VTS83" s="54"/>
      <c r="VTT83" s="54"/>
      <c r="VTU83" s="54"/>
      <c r="VTV83" s="54"/>
      <c r="VTW83" s="54"/>
      <c r="VTX83" s="54"/>
      <c r="VTY83" s="54"/>
      <c r="VTZ83" s="54"/>
      <c r="VUA83" s="54"/>
      <c r="VUB83" s="54"/>
      <c r="VUC83" s="54"/>
      <c r="VUD83" s="54"/>
      <c r="VUE83" s="54"/>
      <c r="VUF83" s="54"/>
      <c r="VUG83" s="54"/>
      <c r="VUH83" s="54"/>
      <c r="VUI83" s="54"/>
      <c r="VUJ83" s="54"/>
      <c r="VUK83" s="54"/>
      <c r="VUL83" s="54"/>
      <c r="VUM83" s="54"/>
      <c r="VUN83" s="54"/>
      <c r="VUO83" s="54"/>
      <c r="VUP83" s="54"/>
      <c r="VUQ83" s="54"/>
      <c r="VUR83" s="54"/>
      <c r="VUS83" s="54"/>
      <c r="VUT83" s="54"/>
      <c r="VUU83" s="54"/>
      <c r="VUV83" s="54"/>
      <c r="VUW83" s="54"/>
      <c r="VUX83" s="54"/>
      <c r="VUY83" s="54"/>
      <c r="VUZ83" s="54"/>
      <c r="VVA83" s="54"/>
      <c r="VVB83" s="54"/>
      <c r="VVC83" s="54"/>
      <c r="VVD83" s="54"/>
      <c r="VVE83" s="54"/>
      <c r="VVF83" s="54"/>
      <c r="VVG83" s="54"/>
      <c r="VVH83" s="54"/>
      <c r="VVI83" s="54"/>
      <c r="VVJ83" s="54"/>
      <c r="VVK83" s="54"/>
      <c r="VVL83" s="54"/>
      <c r="VVM83" s="54"/>
      <c r="VVN83" s="54"/>
      <c r="VVO83" s="54"/>
      <c r="VVP83" s="54"/>
      <c r="VVQ83" s="54"/>
      <c r="VVR83" s="54"/>
      <c r="VVS83" s="54"/>
      <c r="VVT83" s="54"/>
      <c r="VVU83" s="54"/>
      <c r="VVV83" s="54"/>
      <c r="VVW83" s="54"/>
      <c r="VVX83" s="54"/>
      <c r="VVY83" s="54"/>
      <c r="VVZ83" s="54"/>
      <c r="VWA83" s="54"/>
      <c r="VWB83" s="54"/>
      <c r="VWC83" s="54"/>
      <c r="VWD83" s="54"/>
      <c r="VWE83" s="54"/>
      <c r="VWF83" s="54"/>
      <c r="VWG83" s="54"/>
      <c r="VWH83" s="54"/>
      <c r="VWI83" s="54"/>
      <c r="VWJ83" s="54"/>
      <c r="VWK83" s="54"/>
      <c r="VWL83" s="54"/>
      <c r="VWM83" s="54"/>
      <c r="VWN83" s="54"/>
      <c r="VWO83" s="54"/>
      <c r="VWP83" s="54"/>
      <c r="VWQ83" s="54"/>
      <c r="VWR83" s="54"/>
      <c r="VWS83" s="54"/>
      <c r="VWT83" s="54"/>
      <c r="VWU83" s="54"/>
      <c r="VWV83" s="54"/>
      <c r="VWW83" s="54"/>
      <c r="VWX83" s="54"/>
      <c r="VWY83" s="54"/>
      <c r="VWZ83" s="54"/>
      <c r="VXA83" s="54"/>
      <c r="VXB83" s="54"/>
      <c r="VXC83" s="54"/>
      <c r="VXD83" s="54"/>
      <c r="VXE83" s="54"/>
      <c r="VXF83" s="54"/>
      <c r="VXG83" s="54"/>
      <c r="VXH83" s="54"/>
      <c r="VXI83" s="54"/>
      <c r="VXJ83" s="54"/>
      <c r="VXK83" s="54"/>
      <c r="VXL83" s="54"/>
      <c r="VXM83" s="54"/>
      <c r="VXN83" s="54"/>
      <c r="VXO83" s="54"/>
      <c r="VXP83" s="54"/>
      <c r="VXQ83" s="54"/>
      <c r="VXR83" s="54"/>
      <c r="VXS83" s="54"/>
      <c r="VXT83" s="54"/>
      <c r="VXU83" s="54"/>
      <c r="VXV83" s="54"/>
      <c r="VXW83" s="54"/>
      <c r="VXX83" s="54"/>
      <c r="VXY83" s="54"/>
      <c r="VXZ83" s="54"/>
      <c r="VYA83" s="54"/>
      <c r="VYB83" s="54"/>
      <c r="VYC83" s="54"/>
      <c r="VYD83" s="54"/>
      <c r="VYE83" s="54"/>
      <c r="VYF83" s="54"/>
      <c r="VYG83" s="54"/>
      <c r="VYH83" s="54"/>
      <c r="VYI83" s="54"/>
      <c r="VYJ83" s="54"/>
      <c r="VYK83" s="54"/>
      <c r="VYL83" s="54"/>
      <c r="VYM83" s="54"/>
      <c r="VYN83" s="54"/>
      <c r="VYO83" s="54"/>
      <c r="VYP83" s="54"/>
      <c r="VYQ83" s="54"/>
      <c r="VYR83" s="54"/>
      <c r="VYS83" s="54"/>
      <c r="VYT83" s="54"/>
      <c r="VYU83" s="54"/>
      <c r="VYV83" s="54"/>
      <c r="VYW83" s="54"/>
      <c r="VYX83" s="54"/>
      <c r="VYY83" s="54"/>
      <c r="VYZ83" s="54"/>
      <c r="VZA83" s="54"/>
      <c r="VZB83" s="54"/>
      <c r="VZC83" s="54"/>
      <c r="VZD83" s="54"/>
      <c r="VZE83" s="54"/>
      <c r="VZF83" s="54"/>
      <c r="VZG83" s="54"/>
      <c r="VZH83" s="54"/>
      <c r="VZI83" s="54"/>
      <c r="VZJ83" s="54"/>
      <c r="VZK83" s="54"/>
      <c r="VZL83" s="54"/>
      <c r="VZM83" s="54"/>
      <c r="VZN83" s="54"/>
      <c r="VZO83" s="54"/>
      <c r="VZP83" s="54"/>
      <c r="VZQ83" s="54"/>
      <c r="VZR83" s="54"/>
      <c r="VZS83" s="54"/>
      <c r="VZT83" s="54"/>
      <c r="VZU83" s="54"/>
      <c r="VZV83" s="54"/>
      <c r="VZW83" s="54"/>
      <c r="VZX83" s="54"/>
      <c r="VZY83" s="54"/>
      <c r="VZZ83" s="54"/>
      <c r="WAA83" s="54"/>
      <c r="WAB83" s="54"/>
      <c r="WAC83" s="54"/>
      <c r="WAD83" s="54"/>
      <c r="WAE83" s="54"/>
      <c r="WAF83" s="54"/>
      <c r="WAG83" s="54"/>
      <c r="WAH83" s="54"/>
      <c r="WAI83" s="54"/>
      <c r="WAJ83" s="54"/>
      <c r="WAK83" s="54"/>
      <c r="WAL83" s="54"/>
      <c r="WAM83" s="54"/>
      <c r="WAN83" s="54"/>
      <c r="WAO83" s="54"/>
      <c r="WAP83" s="54"/>
      <c r="WAQ83" s="54"/>
      <c r="WAR83" s="54"/>
      <c r="WAS83" s="54"/>
      <c r="WAT83" s="54"/>
      <c r="WAU83" s="54"/>
      <c r="WAV83" s="54"/>
      <c r="WAW83" s="54"/>
      <c r="WAX83" s="54"/>
      <c r="WAY83" s="54"/>
      <c r="WAZ83" s="54"/>
      <c r="WBA83" s="54"/>
      <c r="WBB83" s="54"/>
      <c r="WBC83" s="54"/>
      <c r="WBD83" s="54"/>
      <c r="WBE83" s="54"/>
      <c r="WBF83" s="54"/>
      <c r="WBG83" s="54"/>
      <c r="WBH83" s="54"/>
      <c r="WBI83" s="54"/>
      <c r="WBJ83" s="54"/>
      <c r="WBK83" s="54"/>
      <c r="WBL83" s="54"/>
      <c r="WBM83" s="54"/>
      <c r="WBN83" s="54"/>
      <c r="WBO83" s="54"/>
      <c r="WBP83" s="54"/>
      <c r="WBQ83" s="54"/>
      <c r="WBR83" s="54"/>
      <c r="WBS83" s="54"/>
      <c r="WBT83" s="54"/>
      <c r="WBU83" s="54"/>
      <c r="WBV83" s="54"/>
      <c r="WBW83" s="54"/>
      <c r="WBX83" s="54"/>
      <c r="WBY83" s="54"/>
      <c r="WBZ83" s="54"/>
      <c r="WCA83" s="54"/>
      <c r="WCB83" s="54"/>
      <c r="WCC83" s="54"/>
      <c r="WCD83" s="54"/>
      <c r="WCE83" s="54"/>
      <c r="WCF83" s="54"/>
      <c r="WCG83" s="54"/>
      <c r="WCH83" s="54"/>
      <c r="WCI83" s="54"/>
      <c r="WCJ83" s="54"/>
      <c r="WCK83" s="54"/>
      <c r="WCL83" s="54"/>
      <c r="WCM83" s="54"/>
      <c r="WCN83" s="54"/>
      <c r="WCO83" s="54"/>
      <c r="WCP83" s="54"/>
      <c r="WCQ83" s="54"/>
      <c r="WCR83" s="54"/>
      <c r="WCS83" s="54"/>
      <c r="WCT83" s="54"/>
      <c r="WCU83" s="54"/>
      <c r="WCV83" s="54"/>
      <c r="WCW83" s="54"/>
      <c r="WCX83" s="54"/>
      <c r="WCY83" s="54"/>
      <c r="WCZ83" s="54"/>
      <c r="WDA83" s="54"/>
      <c r="WDB83" s="54"/>
      <c r="WDC83" s="54"/>
      <c r="WDD83" s="54"/>
      <c r="WDE83" s="54"/>
      <c r="WDF83" s="54"/>
      <c r="WDG83" s="54"/>
      <c r="WDH83" s="54"/>
      <c r="WDI83" s="54"/>
      <c r="WDJ83" s="54"/>
      <c r="WDK83" s="54"/>
      <c r="WDL83" s="54"/>
      <c r="WDM83" s="54"/>
      <c r="WDN83" s="54"/>
      <c r="WDO83" s="54"/>
      <c r="WDP83" s="54"/>
      <c r="WDQ83" s="54"/>
      <c r="WDR83" s="54"/>
      <c r="WDS83" s="54"/>
      <c r="WDT83" s="54"/>
      <c r="WDU83" s="54"/>
      <c r="WDV83" s="54"/>
      <c r="WDW83" s="54"/>
      <c r="WDX83" s="54"/>
      <c r="WDY83" s="54"/>
      <c r="WDZ83" s="54"/>
      <c r="WEA83" s="54"/>
      <c r="WEB83" s="54"/>
      <c r="WEC83" s="54"/>
      <c r="WED83" s="54"/>
      <c r="WEE83" s="54"/>
      <c r="WEF83" s="54"/>
      <c r="WEG83" s="54"/>
      <c r="WEH83" s="54"/>
      <c r="WEI83" s="54"/>
      <c r="WEJ83" s="54"/>
      <c r="WEK83" s="54"/>
      <c r="WEL83" s="54"/>
      <c r="WEM83" s="54"/>
      <c r="WEN83" s="54"/>
      <c r="WEO83" s="54"/>
      <c r="WEP83" s="54"/>
      <c r="WEQ83" s="54"/>
      <c r="WER83" s="54"/>
      <c r="WES83" s="54"/>
      <c r="WET83" s="54"/>
      <c r="WEU83" s="54"/>
      <c r="WEV83" s="54"/>
      <c r="WEW83" s="54"/>
      <c r="WEX83" s="54"/>
      <c r="WEY83" s="54"/>
      <c r="WEZ83" s="54"/>
      <c r="WFA83" s="54"/>
      <c r="WFB83" s="54"/>
      <c r="WFC83" s="54"/>
      <c r="WFD83" s="54"/>
      <c r="WFE83" s="54"/>
      <c r="WFF83" s="54"/>
      <c r="WFG83" s="54"/>
      <c r="WFH83" s="54"/>
      <c r="WFI83" s="54"/>
      <c r="WFJ83" s="54"/>
      <c r="WFK83" s="54"/>
      <c r="WFL83" s="54"/>
      <c r="WFM83" s="54"/>
      <c r="WFN83" s="54"/>
      <c r="WFO83" s="54"/>
      <c r="WFP83" s="54"/>
      <c r="WFQ83" s="54"/>
      <c r="WFR83" s="54"/>
      <c r="WFS83" s="54"/>
      <c r="WFT83" s="54"/>
      <c r="WFU83" s="54"/>
      <c r="WFV83" s="54"/>
      <c r="WFW83" s="54"/>
      <c r="WFX83" s="54"/>
      <c r="WFY83" s="54"/>
      <c r="WFZ83" s="54"/>
      <c r="WGA83" s="54"/>
      <c r="WGB83" s="54"/>
      <c r="WGC83" s="54"/>
      <c r="WGD83" s="54"/>
      <c r="WGE83" s="54"/>
      <c r="WGF83" s="54"/>
      <c r="WGG83" s="54"/>
      <c r="WGH83" s="54"/>
      <c r="WGI83" s="54"/>
      <c r="WGJ83" s="54"/>
      <c r="WGK83" s="54"/>
      <c r="WGL83" s="54"/>
      <c r="WGM83" s="54"/>
      <c r="WGN83" s="54"/>
      <c r="WGO83" s="54"/>
      <c r="WGP83" s="54"/>
      <c r="WGQ83" s="54"/>
      <c r="WGR83" s="54"/>
      <c r="WGS83" s="54"/>
      <c r="WGT83" s="54"/>
      <c r="WGU83" s="54"/>
      <c r="WGV83" s="54"/>
      <c r="WGW83" s="54"/>
      <c r="WGX83" s="54"/>
      <c r="WGY83" s="54"/>
      <c r="WGZ83" s="54"/>
      <c r="WHA83" s="54"/>
      <c r="WHB83" s="54"/>
      <c r="WHC83" s="54"/>
      <c r="WHD83" s="54"/>
      <c r="WHE83" s="54"/>
      <c r="WHF83" s="54"/>
      <c r="WHG83" s="54"/>
      <c r="WHH83" s="54"/>
      <c r="WHI83" s="54"/>
      <c r="WHJ83" s="54"/>
      <c r="WHK83" s="54"/>
      <c r="WHL83" s="54"/>
      <c r="WHM83" s="54"/>
      <c r="WHN83" s="54"/>
      <c r="WHO83" s="54"/>
      <c r="WHP83" s="54"/>
      <c r="WHQ83" s="54"/>
      <c r="WHR83" s="54"/>
      <c r="WHS83" s="54"/>
      <c r="WHT83" s="54"/>
      <c r="WHU83" s="54"/>
      <c r="WHV83" s="54"/>
      <c r="WHW83" s="54"/>
      <c r="WHX83" s="54"/>
      <c r="WHY83" s="54"/>
      <c r="WHZ83" s="54"/>
      <c r="WIA83" s="54"/>
      <c r="WIB83" s="54"/>
      <c r="WIC83" s="54"/>
      <c r="WID83" s="54"/>
      <c r="WIE83" s="54"/>
      <c r="WIF83" s="54"/>
      <c r="WIG83" s="54"/>
      <c r="WIH83" s="54"/>
      <c r="WII83" s="54"/>
      <c r="WIJ83" s="54"/>
      <c r="WIK83" s="54"/>
      <c r="WIL83" s="54"/>
      <c r="WIM83" s="54"/>
      <c r="WIN83" s="54"/>
      <c r="WIO83" s="54"/>
      <c r="WIP83" s="54"/>
      <c r="WIQ83" s="54"/>
      <c r="WIR83" s="54"/>
      <c r="WIS83" s="54"/>
      <c r="WIT83" s="54"/>
      <c r="WIU83" s="54"/>
      <c r="WIV83" s="54"/>
      <c r="WIW83" s="54"/>
      <c r="WIX83" s="54"/>
      <c r="WIY83" s="54"/>
      <c r="WIZ83" s="54"/>
      <c r="WJA83" s="54"/>
      <c r="WJB83" s="54"/>
      <c r="WJC83" s="54"/>
      <c r="WJD83" s="54"/>
      <c r="WJE83" s="54"/>
      <c r="WJF83" s="54"/>
      <c r="WJG83" s="54"/>
      <c r="WJH83" s="54"/>
      <c r="WJI83" s="54"/>
      <c r="WJJ83" s="54"/>
      <c r="WJK83" s="54"/>
      <c r="WJL83" s="54"/>
      <c r="WJM83" s="54"/>
      <c r="WJN83" s="54"/>
      <c r="WJO83" s="54"/>
      <c r="WJP83" s="54"/>
      <c r="WJQ83" s="54"/>
      <c r="WJR83" s="54"/>
      <c r="WJS83" s="54"/>
      <c r="WJT83" s="54"/>
      <c r="WJU83" s="54"/>
      <c r="WJV83" s="54"/>
      <c r="WJW83" s="54"/>
      <c r="WJX83" s="54"/>
      <c r="WJY83" s="54"/>
      <c r="WJZ83" s="54"/>
      <c r="WKA83" s="54"/>
      <c r="WKB83" s="54"/>
      <c r="WKC83" s="54"/>
      <c r="WKD83" s="54"/>
      <c r="WKE83" s="54"/>
      <c r="WKF83" s="54"/>
      <c r="WKG83" s="54"/>
      <c r="WKH83" s="54"/>
      <c r="WKI83" s="54"/>
      <c r="WKJ83" s="54"/>
      <c r="WKK83" s="54"/>
      <c r="WKL83" s="54"/>
      <c r="WKM83" s="54"/>
      <c r="WKN83" s="54"/>
      <c r="WKO83" s="54"/>
      <c r="WKP83" s="54"/>
      <c r="WKQ83" s="54"/>
      <c r="WKR83" s="54"/>
      <c r="WKS83" s="54"/>
      <c r="WKT83" s="54"/>
      <c r="WKU83" s="54"/>
      <c r="WKV83" s="54"/>
      <c r="WKW83" s="54"/>
      <c r="WKX83" s="54"/>
      <c r="WKY83" s="54"/>
      <c r="WKZ83" s="54"/>
      <c r="WLA83" s="54"/>
      <c r="WLB83" s="54"/>
      <c r="WLC83" s="54"/>
      <c r="WLD83" s="54"/>
      <c r="WLE83" s="54"/>
      <c r="WLF83" s="54"/>
      <c r="WLG83" s="54"/>
      <c r="WLH83" s="54"/>
      <c r="WLI83" s="54"/>
      <c r="WLJ83" s="54"/>
      <c r="WLK83" s="54"/>
      <c r="WLL83" s="54"/>
      <c r="WLM83" s="54"/>
      <c r="WLN83" s="54"/>
      <c r="WLO83" s="54"/>
      <c r="WLP83" s="54"/>
      <c r="WLQ83" s="54"/>
      <c r="WLR83" s="54"/>
      <c r="WLS83" s="54"/>
      <c r="WLT83" s="54"/>
      <c r="WLU83" s="54"/>
      <c r="WLV83" s="54"/>
      <c r="WLW83" s="54"/>
      <c r="WLX83" s="54"/>
      <c r="WLY83" s="54"/>
      <c r="WLZ83" s="54"/>
      <c r="WMA83" s="54"/>
      <c r="WMB83" s="54"/>
      <c r="WMC83" s="54"/>
      <c r="WMD83" s="54"/>
      <c r="WME83" s="54"/>
      <c r="WMF83" s="54"/>
      <c r="WMG83" s="54"/>
      <c r="WMH83" s="54"/>
      <c r="WMI83" s="54"/>
      <c r="WMJ83" s="54"/>
      <c r="WMK83" s="54"/>
      <c r="WML83" s="54"/>
      <c r="WMM83" s="54"/>
      <c r="WMN83" s="54"/>
      <c r="WMO83" s="54"/>
      <c r="WMP83" s="54"/>
      <c r="WMQ83" s="54"/>
      <c r="WMR83" s="54"/>
      <c r="WMS83" s="54"/>
      <c r="WMT83" s="54"/>
      <c r="WMU83" s="54"/>
      <c r="WMV83" s="54"/>
      <c r="WMW83" s="54"/>
      <c r="WMX83" s="54"/>
      <c r="WMY83" s="54"/>
      <c r="WMZ83" s="54"/>
      <c r="WNA83" s="54"/>
      <c r="WNB83" s="54"/>
      <c r="WNC83" s="54"/>
      <c r="WND83" s="54"/>
      <c r="WNE83" s="54"/>
      <c r="WNF83" s="54"/>
      <c r="WNG83" s="54"/>
      <c r="WNH83" s="54"/>
      <c r="WNI83" s="54"/>
      <c r="WNJ83" s="54"/>
      <c r="WNK83" s="54"/>
      <c r="WNL83" s="54"/>
      <c r="WNM83" s="54"/>
      <c r="WNN83" s="54"/>
      <c r="WNO83" s="54"/>
      <c r="WNP83" s="54"/>
      <c r="WNQ83" s="54"/>
      <c r="WNR83" s="54"/>
      <c r="WNS83" s="54"/>
      <c r="WNT83" s="54"/>
      <c r="WNU83" s="54"/>
      <c r="WNV83" s="54"/>
      <c r="WNW83" s="54"/>
      <c r="WNX83" s="54"/>
      <c r="WNY83" s="54"/>
      <c r="WNZ83" s="54"/>
      <c r="WOA83" s="54"/>
      <c r="WOB83" s="54"/>
      <c r="WOC83" s="54"/>
      <c r="WOD83" s="54"/>
      <c r="WOE83" s="54"/>
      <c r="WOF83" s="54"/>
      <c r="WOG83" s="54"/>
      <c r="WOH83" s="54"/>
      <c r="WOI83" s="54"/>
      <c r="WOJ83" s="54"/>
      <c r="WOK83" s="54"/>
      <c r="WOL83" s="54"/>
      <c r="WOM83" s="54"/>
      <c r="WON83" s="54"/>
      <c r="WOO83" s="54"/>
      <c r="WOP83" s="54"/>
      <c r="WOQ83" s="54"/>
      <c r="WOR83" s="54"/>
      <c r="WOS83" s="54"/>
      <c r="WOT83" s="54"/>
      <c r="WOU83" s="54"/>
      <c r="WOV83" s="54"/>
      <c r="WOW83" s="54"/>
      <c r="WOX83" s="54"/>
      <c r="WOY83" s="54"/>
      <c r="WOZ83" s="54"/>
      <c r="WPA83" s="54"/>
      <c r="WPB83" s="54"/>
      <c r="WPC83" s="54"/>
      <c r="WPD83" s="54"/>
      <c r="WPE83" s="54"/>
      <c r="WPF83" s="54"/>
      <c r="WPG83" s="54"/>
      <c r="WPH83" s="54"/>
      <c r="WPI83" s="54"/>
      <c r="WPJ83" s="54"/>
      <c r="WPK83" s="54"/>
      <c r="WPL83" s="54"/>
      <c r="WPM83" s="54"/>
      <c r="WPN83" s="54"/>
      <c r="WPO83" s="54"/>
      <c r="WPP83" s="54"/>
      <c r="WPQ83" s="54"/>
      <c r="WPR83" s="54"/>
      <c r="WPS83" s="54"/>
      <c r="WPT83" s="54"/>
      <c r="WPU83" s="54"/>
      <c r="WPV83" s="54"/>
      <c r="WPW83" s="54"/>
      <c r="WPX83" s="54"/>
      <c r="WPY83" s="54"/>
      <c r="WPZ83" s="54"/>
      <c r="WQA83" s="54"/>
      <c r="WQB83" s="54"/>
      <c r="WQC83" s="54"/>
      <c r="WQD83" s="54"/>
      <c r="WQE83" s="54"/>
      <c r="WQF83" s="54"/>
      <c r="WQG83" s="54"/>
      <c r="WQH83" s="54"/>
      <c r="WQI83" s="54"/>
      <c r="WQJ83" s="54"/>
      <c r="WQK83" s="54"/>
      <c r="WQL83" s="54"/>
      <c r="WQM83" s="54"/>
      <c r="WQN83" s="54"/>
      <c r="WQO83" s="54"/>
      <c r="WQP83" s="54"/>
      <c r="WQQ83" s="54"/>
      <c r="WQR83" s="54"/>
      <c r="WQS83" s="54"/>
      <c r="WQT83" s="54"/>
      <c r="WQU83" s="54"/>
      <c r="WQV83" s="54"/>
      <c r="WQW83" s="54"/>
      <c r="WQX83" s="54"/>
      <c r="WQY83" s="54"/>
      <c r="WQZ83" s="54"/>
      <c r="WRA83" s="54"/>
      <c r="WRB83" s="54"/>
      <c r="WRC83" s="54"/>
      <c r="WRD83" s="54"/>
      <c r="WRE83" s="54"/>
      <c r="WRF83" s="54"/>
      <c r="WRG83" s="54"/>
      <c r="WRH83" s="54"/>
      <c r="WRI83" s="54"/>
      <c r="WRJ83" s="54"/>
      <c r="WRK83" s="54"/>
      <c r="WRL83" s="54"/>
      <c r="WRM83" s="54"/>
      <c r="WRN83" s="54"/>
      <c r="WRO83" s="54"/>
      <c r="WRP83" s="54"/>
      <c r="WRQ83" s="54"/>
      <c r="WRR83" s="54"/>
      <c r="WRS83" s="54"/>
      <c r="WRT83" s="54"/>
      <c r="WRU83" s="54"/>
      <c r="WRV83" s="54"/>
      <c r="WRW83" s="54"/>
      <c r="WRX83" s="54"/>
      <c r="WRY83" s="54"/>
      <c r="WRZ83" s="54"/>
      <c r="WSA83" s="54"/>
      <c r="WSB83" s="54"/>
      <c r="WSC83" s="54"/>
      <c r="WSD83" s="54"/>
      <c r="WSE83" s="54"/>
      <c r="WSF83" s="54"/>
      <c r="WSG83" s="54"/>
      <c r="WSH83" s="54"/>
      <c r="WSI83" s="54"/>
      <c r="WSJ83" s="54"/>
      <c r="WSK83" s="54"/>
      <c r="WSL83" s="54"/>
      <c r="WSM83" s="54"/>
      <c r="WSN83" s="54"/>
      <c r="WSO83" s="54"/>
      <c r="WSP83" s="54"/>
      <c r="WSQ83" s="54"/>
      <c r="WSR83" s="54"/>
      <c r="WSS83" s="54"/>
      <c r="WST83" s="54"/>
      <c r="WSU83" s="54"/>
      <c r="WSV83" s="54"/>
      <c r="WSW83" s="54"/>
      <c r="WSX83" s="54"/>
      <c r="WSY83" s="54"/>
      <c r="WSZ83" s="54"/>
      <c r="WTA83" s="54"/>
      <c r="WTB83" s="54"/>
      <c r="WTC83" s="54"/>
      <c r="WTD83" s="54"/>
      <c r="WTE83" s="54"/>
      <c r="WTF83" s="54"/>
      <c r="WTG83" s="54"/>
      <c r="WTH83" s="54"/>
      <c r="WTI83" s="54"/>
      <c r="WTJ83" s="54"/>
      <c r="WTK83" s="54"/>
      <c r="WTL83" s="54"/>
      <c r="WTM83" s="54"/>
      <c r="WTN83" s="54"/>
      <c r="WTO83" s="54"/>
      <c r="WTP83" s="54"/>
      <c r="WTQ83" s="54"/>
      <c r="WTR83" s="54"/>
      <c r="WTS83" s="54"/>
      <c r="WTT83" s="54"/>
      <c r="WTU83" s="54"/>
      <c r="WTV83" s="54"/>
      <c r="WTW83" s="54"/>
      <c r="WTX83" s="54"/>
      <c r="WTY83" s="54"/>
      <c r="WTZ83" s="54"/>
      <c r="WUA83" s="54"/>
      <c r="WUB83" s="54"/>
      <c r="WUC83" s="54"/>
      <c r="WUD83" s="54"/>
      <c r="WUE83" s="54"/>
      <c r="WUF83" s="54"/>
      <c r="WUG83" s="54"/>
      <c r="WUH83" s="54"/>
      <c r="WUI83" s="54"/>
      <c r="WUJ83" s="54"/>
      <c r="WUK83" s="54"/>
      <c r="WUL83" s="54"/>
      <c r="WUM83" s="54"/>
      <c r="WUN83" s="54"/>
      <c r="WUO83" s="54"/>
      <c r="WUP83" s="54"/>
      <c r="WUQ83" s="54"/>
      <c r="WUR83" s="54"/>
      <c r="WUS83" s="54"/>
      <c r="WUT83" s="54"/>
      <c r="WUU83" s="54"/>
      <c r="WUV83" s="54"/>
      <c r="WUW83" s="54"/>
      <c r="WUX83" s="54"/>
      <c r="WUY83" s="54"/>
      <c r="WUZ83" s="54"/>
      <c r="WVA83" s="54"/>
      <c r="WVB83" s="54"/>
      <c r="WVC83" s="54"/>
      <c r="WVD83" s="54"/>
      <c r="WVE83" s="54"/>
      <c r="WVF83" s="54"/>
      <c r="WVG83" s="54"/>
      <c r="WVH83" s="54"/>
      <c r="WVI83" s="54"/>
      <c r="WVJ83" s="54"/>
      <c r="WVK83" s="54"/>
      <c r="WVL83" s="54"/>
      <c r="WVM83" s="54"/>
      <c r="WVN83" s="54"/>
      <c r="WVO83" s="54"/>
      <c r="WVP83" s="54"/>
      <c r="WVQ83" s="54"/>
      <c r="WVR83" s="54"/>
      <c r="WVS83" s="54"/>
      <c r="WVT83" s="54"/>
      <c r="WVU83" s="54"/>
      <c r="WVV83" s="54"/>
      <c r="WVW83" s="54"/>
      <c r="WVX83" s="54"/>
      <c r="WVY83" s="54"/>
      <c r="WVZ83" s="54"/>
      <c r="WWA83" s="54"/>
      <c r="WWB83" s="54"/>
      <c r="WWC83" s="54"/>
      <c r="WWD83" s="54"/>
      <c r="WWE83" s="54"/>
      <c r="WWF83" s="54"/>
      <c r="WWG83" s="54"/>
      <c r="WWH83" s="54"/>
      <c r="WWI83" s="54"/>
      <c r="WWJ83" s="54"/>
      <c r="WWK83" s="54"/>
      <c r="WWL83" s="54"/>
      <c r="WWM83" s="54"/>
      <c r="WWN83" s="54"/>
      <c r="WWO83" s="54"/>
      <c r="WWP83" s="54"/>
      <c r="WWQ83" s="54"/>
      <c r="WWR83" s="54"/>
      <c r="WWS83" s="54"/>
      <c r="WWT83" s="54"/>
      <c r="WWU83" s="54"/>
      <c r="WWV83" s="54"/>
      <c r="WWW83" s="54"/>
      <c r="WWX83" s="54"/>
      <c r="WWY83" s="54"/>
      <c r="WWZ83" s="54"/>
      <c r="WXA83" s="54"/>
      <c r="WXB83" s="54"/>
      <c r="WXC83" s="54"/>
      <c r="WXD83" s="54"/>
      <c r="WXE83" s="54"/>
      <c r="WXF83" s="54"/>
      <c r="WXG83" s="54"/>
      <c r="WXH83" s="54"/>
      <c r="WXI83" s="54"/>
      <c r="WXJ83" s="54"/>
      <c r="WXK83" s="54"/>
      <c r="WXL83" s="54"/>
      <c r="WXM83" s="54"/>
      <c r="WXN83" s="54"/>
      <c r="WXO83" s="54"/>
      <c r="WXP83" s="54"/>
      <c r="WXQ83" s="54"/>
      <c r="WXR83" s="54"/>
      <c r="WXS83" s="54"/>
      <c r="WXT83" s="54"/>
      <c r="WXU83" s="54"/>
      <c r="WXV83" s="54"/>
      <c r="WXW83" s="54"/>
      <c r="WXX83" s="54"/>
      <c r="WXY83" s="54"/>
      <c r="WXZ83" s="54"/>
      <c r="WYA83" s="54"/>
      <c r="WYB83" s="54"/>
      <c r="WYC83" s="54"/>
      <c r="WYD83" s="54"/>
      <c r="WYE83" s="54"/>
      <c r="WYF83" s="54"/>
      <c r="WYG83" s="54"/>
      <c r="WYH83" s="54"/>
      <c r="WYI83" s="54"/>
      <c r="WYJ83" s="54"/>
      <c r="WYK83" s="54"/>
      <c r="WYL83" s="54"/>
      <c r="WYM83" s="54"/>
      <c r="WYN83" s="54"/>
      <c r="WYO83" s="54"/>
      <c r="WYP83" s="54"/>
      <c r="WYQ83" s="54"/>
      <c r="WYR83" s="54"/>
      <c r="WYS83" s="54"/>
      <c r="WYT83" s="54"/>
      <c r="WYU83" s="54"/>
      <c r="WYV83" s="54"/>
      <c r="WYW83" s="54"/>
      <c r="WYX83" s="54"/>
      <c r="WYY83" s="54"/>
      <c r="WYZ83" s="54"/>
      <c r="WZA83" s="54"/>
      <c r="WZB83" s="54"/>
      <c r="WZC83" s="54"/>
      <c r="WZD83" s="54"/>
      <c r="WZE83" s="54"/>
      <c r="WZF83" s="54"/>
      <c r="WZG83" s="54"/>
      <c r="WZH83" s="54"/>
      <c r="WZI83" s="54"/>
      <c r="WZJ83" s="54"/>
      <c r="WZK83" s="54"/>
      <c r="WZL83" s="54"/>
      <c r="WZM83" s="54"/>
      <c r="WZN83" s="54"/>
      <c r="WZO83" s="54"/>
      <c r="WZP83" s="54"/>
      <c r="WZQ83" s="54"/>
      <c r="WZR83" s="54"/>
      <c r="WZS83" s="54"/>
      <c r="WZT83" s="54"/>
      <c r="WZU83" s="54"/>
      <c r="WZV83" s="54"/>
      <c r="WZW83" s="54"/>
      <c r="WZX83" s="54"/>
      <c r="WZY83" s="54"/>
      <c r="WZZ83" s="54"/>
      <c r="XAA83" s="54"/>
      <c r="XAB83" s="54"/>
      <c r="XAC83" s="54"/>
      <c r="XAD83" s="54"/>
      <c r="XAE83" s="54"/>
      <c r="XAF83" s="54"/>
      <c r="XAG83" s="54"/>
      <c r="XAH83" s="54"/>
      <c r="XAI83" s="54"/>
      <c r="XAJ83" s="54"/>
      <c r="XAK83" s="54"/>
      <c r="XAL83" s="54"/>
      <c r="XAM83" s="54"/>
      <c r="XAN83" s="54"/>
      <c r="XAO83" s="54"/>
      <c r="XAP83" s="54"/>
      <c r="XAQ83" s="54"/>
      <c r="XAR83" s="54"/>
      <c r="XAS83" s="54"/>
      <c r="XAT83" s="54"/>
      <c r="XAU83" s="54"/>
      <c r="XAV83" s="54"/>
      <c r="XAW83" s="54"/>
      <c r="XAX83" s="54"/>
      <c r="XAY83" s="54"/>
      <c r="XAZ83" s="54"/>
      <c r="XBA83" s="54"/>
      <c r="XBB83" s="54"/>
      <c r="XBC83" s="54"/>
      <c r="XBD83" s="54"/>
      <c r="XBE83" s="54"/>
      <c r="XBF83" s="54"/>
      <c r="XBG83" s="54"/>
      <c r="XBH83" s="54"/>
      <c r="XBI83" s="54"/>
      <c r="XBJ83" s="54"/>
      <c r="XBK83" s="54"/>
      <c r="XBL83" s="54"/>
      <c r="XBM83" s="54"/>
      <c r="XBN83" s="54"/>
      <c r="XBO83" s="54"/>
      <c r="XBP83" s="54"/>
      <c r="XBQ83" s="54"/>
      <c r="XBR83" s="54"/>
      <c r="XBS83" s="54"/>
      <c r="XBT83" s="54"/>
      <c r="XBU83" s="54"/>
      <c r="XBV83" s="54"/>
      <c r="XBW83" s="54"/>
      <c r="XBX83" s="54"/>
      <c r="XBY83" s="54"/>
      <c r="XBZ83" s="54"/>
      <c r="XCA83" s="54"/>
      <c r="XCB83" s="54"/>
      <c r="XCC83" s="54"/>
      <c r="XCD83" s="54"/>
      <c r="XCE83" s="54"/>
      <c r="XCF83" s="54"/>
      <c r="XCG83" s="54"/>
      <c r="XCH83" s="54"/>
      <c r="XCI83" s="54"/>
      <c r="XCJ83" s="54"/>
      <c r="XCK83" s="54"/>
      <c r="XCL83" s="54"/>
      <c r="XCM83" s="54"/>
      <c r="XCN83" s="54"/>
      <c r="XCO83" s="54"/>
      <c r="XCP83" s="54"/>
      <c r="XCQ83" s="54"/>
      <c r="XCR83" s="54"/>
      <c r="XCS83" s="54"/>
      <c r="XCT83" s="54"/>
      <c r="XCU83" s="54"/>
      <c r="XCV83" s="54"/>
      <c r="XCW83" s="54"/>
      <c r="XCX83" s="54"/>
      <c r="XCY83" s="54"/>
      <c r="XCZ83" s="54"/>
      <c r="XDA83" s="54"/>
      <c r="XDB83" s="54"/>
      <c r="XDC83" s="54"/>
      <c r="XDD83" s="54"/>
      <c r="XDE83" s="54"/>
      <c r="XDF83" s="54"/>
      <c r="XDG83" s="54"/>
      <c r="XDH83" s="54"/>
      <c r="XDI83" s="54"/>
      <c r="XDJ83" s="54"/>
      <c r="XDK83" s="54"/>
      <c r="XDL83" s="54"/>
      <c r="XDM83" s="54"/>
      <c r="XDN83" s="54"/>
      <c r="XDO83" s="54"/>
      <c r="XDP83" s="54"/>
      <c r="XDQ83" s="54"/>
      <c r="XDR83" s="54"/>
      <c r="XDS83" s="54"/>
      <c r="XDT83" s="54"/>
      <c r="XDU83" s="54"/>
      <c r="XDV83" s="54"/>
      <c r="XDW83" s="54"/>
      <c r="XDX83" s="54"/>
      <c r="XDY83" s="54"/>
      <c r="XDZ83" s="54"/>
      <c r="XEA83" s="54"/>
      <c r="XEB83" s="54"/>
      <c r="XEC83" s="54"/>
      <c r="XED83" s="54"/>
      <c r="XEE83" s="54"/>
      <c r="XEF83" s="54"/>
      <c r="XEG83" s="54"/>
      <c r="XEH83" s="54"/>
      <c r="XEI83" s="54"/>
    </row>
    <row r="84" spans="1:16363">
      <c r="A84" s="491" t="s">
        <v>54</v>
      </c>
      <c r="B84" s="475">
        <v>0.17649999999999999</v>
      </c>
      <c r="C84" s="475">
        <v>0.188</v>
      </c>
      <c r="D84" s="475">
        <v>0.19850000000000001</v>
      </c>
      <c r="E84" s="475">
        <v>0.17050000000000001</v>
      </c>
      <c r="F84" s="475">
        <v>0.14249999999999999</v>
      </c>
      <c r="G84" s="475">
        <v>0.21249999999999999</v>
      </c>
      <c r="H84" s="475">
        <v>0.40899999999999997</v>
      </c>
      <c r="I84" s="475">
        <v>0.1125</v>
      </c>
      <c r="J84" s="475">
        <v>0.06</v>
      </c>
      <c r="K84" s="475">
        <v>5.45E-2</v>
      </c>
      <c r="L84" s="475">
        <v>0.1845</v>
      </c>
      <c r="M84" s="475">
        <v>0.16300000000000001</v>
      </c>
      <c r="N84" s="475">
        <v>0.26050000000000001</v>
      </c>
      <c r="O84" s="475">
        <v>0.51649999999999996</v>
      </c>
      <c r="P84" s="475">
        <v>0.23599999999999999</v>
      </c>
      <c r="Q84" s="475">
        <v>0.17649999999999999</v>
      </c>
      <c r="R84" s="475">
        <v>8.19</v>
      </c>
      <c r="S84" s="475">
        <v>22.334</v>
      </c>
      <c r="T84" s="475">
        <v>4.5380000000000003</v>
      </c>
      <c r="U84" s="475">
        <v>6.2084999999999999</v>
      </c>
      <c r="V84" s="477">
        <v>83.358999999999995</v>
      </c>
    </row>
    <row r="85" spans="1:16363">
      <c r="A85" s="491" t="s">
        <v>50</v>
      </c>
      <c r="B85" s="475">
        <v>593.63149999999996</v>
      </c>
      <c r="C85" s="475">
        <v>795.8845</v>
      </c>
      <c r="D85" s="475">
        <v>461.07049999999998</v>
      </c>
      <c r="E85" s="475">
        <v>441.49599999999998</v>
      </c>
      <c r="F85" s="475">
        <v>539.19899999999996</v>
      </c>
      <c r="G85" s="475">
        <v>1215.837</v>
      </c>
      <c r="H85" s="475">
        <v>1539.6534999999999</v>
      </c>
      <c r="I85" s="475">
        <v>1276.6395</v>
      </c>
      <c r="J85" s="475">
        <v>1069.7080000000001</v>
      </c>
      <c r="K85" s="475">
        <v>1264.6030000000001</v>
      </c>
      <c r="L85" s="475">
        <v>1382.605</v>
      </c>
      <c r="M85" s="475">
        <v>1092.7874999999999</v>
      </c>
      <c r="N85" s="475">
        <v>1117.1085</v>
      </c>
      <c r="O85" s="475">
        <v>760.72500000000002</v>
      </c>
      <c r="P85" s="475">
        <v>177.56800000000001</v>
      </c>
      <c r="Q85" s="475">
        <v>50.48</v>
      </c>
      <c r="R85" s="475">
        <v>180.61150000000001</v>
      </c>
      <c r="S85" s="475">
        <v>359.41</v>
      </c>
      <c r="T85" s="475">
        <v>544.23400000000004</v>
      </c>
      <c r="U85" s="475">
        <v>612.00149999999996</v>
      </c>
      <c r="V85" s="477">
        <v>678.00350000000003</v>
      </c>
    </row>
    <row r="86" spans="1:16363">
      <c r="A86" s="491" t="s">
        <v>53</v>
      </c>
      <c r="B86" s="475">
        <v>0</v>
      </c>
      <c r="C86" s="475">
        <v>21.57</v>
      </c>
      <c r="D86" s="475">
        <v>78.023499999999999</v>
      </c>
      <c r="E86" s="475">
        <v>252.76750000000001</v>
      </c>
      <c r="F86" s="475">
        <v>293.53899999999999</v>
      </c>
      <c r="G86" s="475">
        <v>394.56700000000001</v>
      </c>
      <c r="H86" s="475">
        <v>494.24599999999998</v>
      </c>
      <c r="I86" s="475">
        <v>445.77550000000002</v>
      </c>
      <c r="J86" s="475">
        <v>439.45049999999998</v>
      </c>
      <c r="K86" s="475">
        <v>534.875</v>
      </c>
      <c r="L86" s="475">
        <v>534.01</v>
      </c>
      <c r="M86" s="475">
        <v>499.14550000000003</v>
      </c>
      <c r="N86" s="475">
        <v>309.858</v>
      </c>
      <c r="O86" s="475">
        <v>387.61750000000001</v>
      </c>
      <c r="P86" s="475">
        <v>427.36</v>
      </c>
      <c r="Q86" s="475">
        <v>191.08150000000001</v>
      </c>
      <c r="R86" s="475">
        <v>351.45650000000001</v>
      </c>
      <c r="S86" s="475">
        <v>592.52949999999998</v>
      </c>
      <c r="T86" s="475">
        <v>630.7645</v>
      </c>
      <c r="U86" s="475">
        <v>263.53550000000001</v>
      </c>
      <c r="V86" s="477">
        <v>544.74649999999997</v>
      </c>
    </row>
    <row r="87" spans="1:16363">
      <c r="A87" s="491" t="s">
        <v>52</v>
      </c>
      <c r="B87" s="475">
        <v>1173.6835000000001</v>
      </c>
      <c r="C87" s="475">
        <v>1134.529</v>
      </c>
      <c r="D87" s="475">
        <v>1132.9010000000001</v>
      </c>
      <c r="E87" s="475">
        <v>1433.3305</v>
      </c>
      <c r="F87" s="475">
        <v>1443.2180000000001</v>
      </c>
      <c r="G87" s="475">
        <v>1650.9939999999999</v>
      </c>
      <c r="H87" s="475">
        <v>2013.7545</v>
      </c>
      <c r="I87" s="475">
        <v>1817.5619999999999</v>
      </c>
      <c r="J87" s="475">
        <v>981.79899999999998</v>
      </c>
      <c r="K87" s="475">
        <v>1407.2059999999999</v>
      </c>
      <c r="L87" s="475">
        <v>2064.7424999999998</v>
      </c>
      <c r="M87" s="475">
        <v>2370.1415000000002</v>
      </c>
      <c r="N87" s="475">
        <v>1417.3135</v>
      </c>
      <c r="O87" s="475">
        <v>1175.2339999999999</v>
      </c>
      <c r="P87" s="475">
        <v>851.76800000000003</v>
      </c>
      <c r="Q87" s="475">
        <v>765.91499999999996</v>
      </c>
      <c r="R87" s="475">
        <v>793.3125</v>
      </c>
      <c r="S87" s="475">
        <v>846.82</v>
      </c>
      <c r="T87" s="475">
        <v>629.94000000000005</v>
      </c>
      <c r="U87" s="475">
        <v>392.91500000000002</v>
      </c>
      <c r="V87" s="477">
        <v>115.4855</v>
      </c>
    </row>
    <row r="88" spans="1:16363" s="54" customFormat="1">
      <c r="A88" s="351" t="s">
        <v>46</v>
      </c>
      <c r="B88" s="352">
        <v>1767.4911750000003</v>
      </c>
      <c r="C88" s="352">
        <v>1952.1711749999995</v>
      </c>
      <c r="D88" s="352">
        <v>1672.1932416666668</v>
      </c>
      <c r="E88" s="352">
        <v>2127.7641083333333</v>
      </c>
      <c r="F88" s="352">
        <v>2276.0980500000001</v>
      </c>
      <c r="G88" s="352">
        <v>3261.609891666666</v>
      </c>
      <c r="H88" s="352">
        <v>4048.0621833333335</v>
      </c>
      <c r="I88" s="352">
        <v>3540.0888583333326</v>
      </c>
      <c r="J88" s="352">
        <v>2491.0170416666665</v>
      </c>
      <c r="K88" s="352">
        <v>3206.7378749999998</v>
      </c>
      <c r="L88" s="352">
        <v>3981.5412416666663</v>
      </c>
      <c r="M88" s="352">
        <v>3962.2367499999996</v>
      </c>
      <c r="N88" s="352">
        <v>2844.5399833333336</v>
      </c>
      <c r="O88" s="352">
        <v>2324.0926250000002</v>
      </c>
      <c r="P88" s="352">
        <v>1456.9317500000002</v>
      </c>
      <c r="Q88" s="352">
        <v>1007.6528083333332</v>
      </c>
      <c r="R88" s="352">
        <v>1333.5703666666668</v>
      </c>
      <c r="S88" s="352">
        <v>1821.0934999999999</v>
      </c>
      <c r="T88" s="352">
        <v>1809.4765000000002</v>
      </c>
      <c r="U88" s="352">
        <v>1274.6603666666663</v>
      </c>
      <c r="V88" s="486">
        <v>1421.5944999999999</v>
      </c>
      <c r="W88" s="378"/>
    </row>
    <row r="89" spans="1:16363">
      <c r="A89" s="248" t="s">
        <v>196</v>
      </c>
      <c r="B89" s="356"/>
      <c r="C89" s="356"/>
      <c r="D89" s="356"/>
      <c r="E89" s="356"/>
      <c r="F89" s="356"/>
      <c r="G89" s="356"/>
      <c r="H89" s="356"/>
      <c r="I89" s="356"/>
      <c r="J89" s="356"/>
      <c r="K89" s="356"/>
      <c r="L89" s="356"/>
      <c r="M89" s="356"/>
      <c r="N89" s="356"/>
      <c r="O89" s="356"/>
      <c r="P89" s="356"/>
      <c r="Q89" s="356"/>
      <c r="R89" s="356"/>
      <c r="S89" s="356"/>
      <c r="T89" s="356"/>
      <c r="U89" s="487"/>
      <c r="V89" s="488"/>
    </row>
    <row r="90" spans="1:16363">
      <c r="A90" s="50" t="s">
        <v>25</v>
      </c>
      <c r="B90" s="472">
        <v>39.274000000000001</v>
      </c>
      <c r="C90" s="472">
        <v>36.716500000000003</v>
      </c>
      <c r="D90" s="472">
        <v>6.2510000000000003</v>
      </c>
      <c r="E90" s="472">
        <v>3.0634999999999999</v>
      </c>
      <c r="F90" s="472">
        <v>2.0874999999999999</v>
      </c>
      <c r="G90" s="472">
        <v>2.6204999999999998</v>
      </c>
      <c r="H90" s="472">
        <v>2.3574999999999999</v>
      </c>
      <c r="I90" s="472">
        <v>3.9544999999999999</v>
      </c>
      <c r="J90" s="472">
        <v>4.194</v>
      </c>
      <c r="K90" s="472">
        <v>2.6739999999999999</v>
      </c>
      <c r="L90" s="472">
        <v>2.96</v>
      </c>
      <c r="M90" s="472">
        <v>2.9550000000000001</v>
      </c>
      <c r="N90" s="472">
        <v>6.2125000000000004</v>
      </c>
      <c r="O90" s="472">
        <v>8.5495000000000001</v>
      </c>
      <c r="P90" s="472">
        <v>10.0665</v>
      </c>
      <c r="Q90" s="472">
        <v>9.1735000000000007</v>
      </c>
      <c r="R90" s="472">
        <v>9.4420000000000002</v>
      </c>
      <c r="S90" s="472">
        <v>8.1464999999999996</v>
      </c>
      <c r="T90" s="472">
        <v>7.6204999999999998</v>
      </c>
      <c r="U90" s="472">
        <v>8.1044999999999998</v>
      </c>
      <c r="V90" s="474">
        <v>8.2575000000000003</v>
      </c>
    </row>
    <row r="91" spans="1:16363">
      <c r="A91" s="50" t="s">
        <v>145</v>
      </c>
      <c r="B91" s="475">
        <v>419.66399999999999</v>
      </c>
      <c r="C91" s="475">
        <v>297.63400000000001</v>
      </c>
      <c r="D91" s="475">
        <v>291.54199999999997</v>
      </c>
      <c r="E91" s="475">
        <v>328.24</v>
      </c>
      <c r="F91" s="475">
        <v>312.23149999999998</v>
      </c>
      <c r="G91" s="475">
        <v>188.72649999999999</v>
      </c>
      <c r="H91" s="475">
        <v>208.68299999999999</v>
      </c>
      <c r="I91" s="475">
        <v>225.13149999999999</v>
      </c>
      <c r="J91" s="475">
        <v>177.2765</v>
      </c>
      <c r="K91" s="475">
        <v>229.71850000000001</v>
      </c>
      <c r="L91" s="475">
        <v>322.5985</v>
      </c>
      <c r="M91" s="475">
        <v>253.374</v>
      </c>
      <c r="N91" s="475">
        <v>248.55500000000001</v>
      </c>
      <c r="O91" s="475">
        <v>244.67349999999999</v>
      </c>
      <c r="P91" s="475">
        <v>235.65049999999999</v>
      </c>
      <c r="Q91" s="475">
        <v>134.81299999999999</v>
      </c>
      <c r="R91" s="475">
        <v>208.41149999999999</v>
      </c>
      <c r="S91" s="475">
        <v>294.64350000000002</v>
      </c>
      <c r="T91" s="475">
        <v>266.70499999999998</v>
      </c>
      <c r="U91" s="475">
        <v>206.684</v>
      </c>
      <c r="V91" s="477">
        <v>298.72050000000002</v>
      </c>
    </row>
    <row r="92" spans="1:16363">
      <c r="A92" s="50" t="s">
        <v>147</v>
      </c>
      <c r="B92" s="475">
        <v>271.78750000000002</v>
      </c>
      <c r="C92" s="475">
        <v>237.6925</v>
      </c>
      <c r="D92" s="475">
        <v>223.7345</v>
      </c>
      <c r="E92" s="475">
        <v>208.7645</v>
      </c>
      <c r="F92" s="475">
        <v>211.7535</v>
      </c>
      <c r="G92" s="475">
        <v>238.09299999999999</v>
      </c>
      <c r="H92" s="475">
        <v>232.69300000000001</v>
      </c>
      <c r="I92" s="475">
        <v>229.9495</v>
      </c>
      <c r="J92" s="475">
        <v>208.84800000000001</v>
      </c>
      <c r="K92" s="475">
        <v>128.20099999999999</v>
      </c>
      <c r="L92" s="475">
        <v>156.86850000000001</v>
      </c>
      <c r="M92" s="475">
        <v>165.45</v>
      </c>
      <c r="N92" s="475">
        <v>148.815</v>
      </c>
      <c r="O92" s="475">
        <v>154.04150000000001</v>
      </c>
      <c r="P92" s="475">
        <v>173.1825</v>
      </c>
      <c r="Q92" s="475">
        <v>334.70600000000002</v>
      </c>
      <c r="R92" s="475">
        <v>558.13250000000005</v>
      </c>
      <c r="S92" s="475">
        <v>1048.3844999999999</v>
      </c>
      <c r="T92" s="475">
        <v>752.53700000000003</v>
      </c>
      <c r="U92" s="475">
        <v>537.05200000000002</v>
      </c>
      <c r="V92" s="477">
        <v>869.46900000000005</v>
      </c>
    </row>
    <row r="93" spans="1:16363">
      <c r="A93" s="50" t="s">
        <v>149</v>
      </c>
      <c r="B93" s="475">
        <v>0</v>
      </c>
      <c r="C93" s="475">
        <v>0</v>
      </c>
      <c r="D93" s="475">
        <v>0</v>
      </c>
      <c r="E93" s="475">
        <v>0</v>
      </c>
      <c r="F93" s="475">
        <v>0</v>
      </c>
      <c r="G93" s="475">
        <v>0</v>
      </c>
      <c r="H93" s="475">
        <v>4.2999999999999997E-2</v>
      </c>
      <c r="I93" s="475">
        <v>0.16900000000000001</v>
      </c>
      <c r="J93" s="475">
        <v>7.1499999999999994E-2</v>
      </c>
      <c r="K93" s="475">
        <v>1.95E-2</v>
      </c>
      <c r="L93" s="475">
        <v>0.29449999999999998</v>
      </c>
      <c r="M93" s="475">
        <v>1.728</v>
      </c>
      <c r="N93" s="475">
        <v>2.2044999999999999</v>
      </c>
      <c r="O93" s="475">
        <v>3.4079999999999999</v>
      </c>
      <c r="P93" s="475">
        <v>6.2145000000000001</v>
      </c>
      <c r="Q93" s="475">
        <v>33.358499999999999</v>
      </c>
      <c r="R93" s="475">
        <v>52.176499999999997</v>
      </c>
      <c r="S93" s="475">
        <v>66.073499999999996</v>
      </c>
      <c r="T93" s="475">
        <v>66.961500000000001</v>
      </c>
      <c r="U93" s="475">
        <v>44.811999999999998</v>
      </c>
      <c r="V93" s="477">
        <v>55.236499999999999</v>
      </c>
    </row>
    <row r="94" spans="1:16363">
      <c r="A94" s="50" t="s">
        <v>146</v>
      </c>
      <c r="B94" s="475">
        <v>668.23099999999999</v>
      </c>
      <c r="C94" s="475">
        <v>501.05849999999998</v>
      </c>
      <c r="D94" s="475">
        <v>572.72299999999996</v>
      </c>
      <c r="E94" s="475">
        <v>571.56349999999998</v>
      </c>
      <c r="F94" s="475">
        <v>645.7165</v>
      </c>
      <c r="G94" s="475">
        <v>695.37049999999999</v>
      </c>
      <c r="H94" s="475">
        <v>666.79750000000001</v>
      </c>
      <c r="I94" s="475">
        <v>449.77749999999997</v>
      </c>
      <c r="J94" s="475">
        <v>222.06049999999999</v>
      </c>
      <c r="K94" s="475">
        <v>288.90300000000002</v>
      </c>
      <c r="L94" s="475">
        <v>495.00200000000001</v>
      </c>
      <c r="M94" s="475">
        <v>375.91</v>
      </c>
      <c r="N94" s="475">
        <v>215.28049999999999</v>
      </c>
      <c r="O94" s="475">
        <v>277.11799999999999</v>
      </c>
      <c r="P94" s="475">
        <v>408.07549999999998</v>
      </c>
      <c r="Q94" s="475">
        <v>422.66550000000001</v>
      </c>
      <c r="R94" s="475">
        <v>372.58350000000002</v>
      </c>
      <c r="S94" s="475">
        <v>376.23149999999998</v>
      </c>
      <c r="T94" s="475">
        <v>336.06299999999999</v>
      </c>
      <c r="U94" s="475">
        <v>297.09100000000001</v>
      </c>
      <c r="V94" s="477">
        <v>356.45100000000002</v>
      </c>
    </row>
    <row r="95" spans="1:16363">
      <c r="A95" s="50" t="s">
        <v>99</v>
      </c>
      <c r="B95" s="475">
        <v>1984.3965000000001</v>
      </c>
      <c r="C95" s="475">
        <v>1985.4010000000001</v>
      </c>
      <c r="D95" s="475">
        <v>2197.9029999999998</v>
      </c>
      <c r="E95" s="475">
        <v>2563.2674999999999</v>
      </c>
      <c r="F95" s="475">
        <v>3171.4050000000002</v>
      </c>
      <c r="G95" s="475">
        <v>2643.4459999999999</v>
      </c>
      <c r="H95" s="475">
        <v>2569.8854999999999</v>
      </c>
      <c r="I95" s="475">
        <v>3012.8110000000001</v>
      </c>
      <c r="J95" s="475">
        <v>3953.6954999999998</v>
      </c>
      <c r="K95" s="475">
        <v>6023.5529999999999</v>
      </c>
      <c r="L95" s="475">
        <v>5396.7865000000002</v>
      </c>
      <c r="M95" s="475">
        <v>2803.7510000000002</v>
      </c>
      <c r="N95" s="475">
        <v>2726.1190000000001</v>
      </c>
      <c r="O95" s="475">
        <v>2784.5385000000001</v>
      </c>
      <c r="P95" s="475">
        <v>2637.2235000000001</v>
      </c>
      <c r="Q95" s="475">
        <v>2331.3000000000002</v>
      </c>
      <c r="R95" s="475">
        <v>2362.3474999999999</v>
      </c>
      <c r="S95" s="475">
        <v>2558.4090000000001</v>
      </c>
      <c r="T95" s="475">
        <v>2414.9504999999999</v>
      </c>
      <c r="U95" s="475">
        <v>2314.3775000000001</v>
      </c>
      <c r="V95" s="477">
        <v>2303.1185</v>
      </c>
    </row>
    <row r="96" spans="1:16363">
      <c r="A96" s="49" t="s">
        <v>218</v>
      </c>
      <c r="B96" s="475">
        <v>53.954999999999998</v>
      </c>
      <c r="C96" s="475">
        <v>59.549500000000002</v>
      </c>
      <c r="D96" s="475">
        <v>73.850999999999999</v>
      </c>
      <c r="E96" s="475">
        <v>94.333500000000001</v>
      </c>
      <c r="F96" s="475">
        <v>104.3485</v>
      </c>
      <c r="G96" s="475">
        <v>106.22499999999999</v>
      </c>
      <c r="H96" s="475">
        <v>99.171000000000006</v>
      </c>
      <c r="I96" s="475">
        <v>116.041</v>
      </c>
      <c r="J96" s="475">
        <v>138.47450000000001</v>
      </c>
      <c r="K96" s="475">
        <v>140.55250000000001</v>
      </c>
      <c r="L96" s="475">
        <v>146.95050000000001</v>
      </c>
      <c r="M96" s="475">
        <v>154.09950000000001</v>
      </c>
      <c r="N96" s="475">
        <v>130.02449999999999</v>
      </c>
      <c r="O96" s="475">
        <v>151.76599999999999</v>
      </c>
      <c r="P96" s="475">
        <v>120.6675</v>
      </c>
      <c r="Q96" s="475">
        <v>45.393999999999998</v>
      </c>
      <c r="R96" s="475">
        <v>0</v>
      </c>
      <c r="S96" s="475">
        <v>0</v>
      </c>
      <c r="T96" s="475">
        <v>0</v>
      </c>
      <c r="U96" s="475">
        <v>0</v>
      </c>
      <c r="V96" s="477">
        <v>0</v>
      </c>
    </row>
    <row r="97" spans="1:16363">
      <c r="A97" s="50" t="s">
        <v>148</v>
      </c>
      <c r="B97" s="475">
        <v>0</v>
      </c>
      <c r="C97" s="475">
        <v>0</v>
      </c>
      <c r="D97" s="475">
        <v>0</v>
      </c>
      <c r="E97" s="475">
        <v>0</v>
      </c>
      <c r="F97" s="475">
        <v>0</v>
      </c>
      <c r="G97" s="475">
        <v>0</v>
      </c>
      <c r="H97" s="475">
        <v>0</v>
      </c>
      <c r="I97" s="475">
        <v>0</v>
      </c>
      <c r="J97" s="475">
        <v>0</v>
      </c>
      <c r="K97" s="475">
        <v>0</v>
      </c>
      <c r="L97" s="475">
        <v>0.52100000000000002</v>
      </c>
      <c r="M97" s="475">
        <v>2.6549999999999998</v>
      </c>
      <c r="N97" s="475">
        <v>3.282</v>
      </c>
      <c r="O97" s="475">
        <v>3.2269999999999999</v>
      </c>
      <c r="P97" s="475">
        <v>3.7519999999999998</v>
      </c>
      <c r="Q97" s="475">
        <v>3.3565</v>
      </c>
      <c r="R97" s="475">
        <v>4.2240000000000002</v>
      </c>
      <c r="S97" s="475">
        <v>3.641</v>
      </c>
      <c r="T97" s="475">
        <v>3.0590000000000002</v>
      </c>
      <c r="U97" s="475">
        <v>3.9590000000000001</v>
      </c>
      <c r="V97" s="477">
        <v>3.3410000000000002</v>
      </c>
    </row>
    <row r="98" spans="1:16363">
      <c r="A98" s="50" t="s">
        <v>26</v>
      </c>
      <c r="B98" s="475">
        <v>372.20049999999998</v>
      </c>
      <c r="C98" s="475">
        <v>406.863</v>
      </c>
      <c r="D98" s="475">
        <v>435.54050000000001</v>
      </c>
      <c r="E98" s="475">
        <v>453.97500000000002</v>
      </c>
      <c r="F98" s="475">
        <v>455.815</v>
      </c>
      <c r="G98" s="475">
        <v>467.09899999999999</v>
      </c>
      <c r="H98" s="475">
        <v>498.20350000000002</v>
      </c>
      <c r="I98" s="475">
        <v>501.35300000000001</v>
      </c>
      <c r="J98" s="475">
        <v>598.05399999999997</v>
      </c>
      <c r="K98" s="475">
        <v>780.30449999999996</v>
      </c>
      <c r="L98" s="475">
        <v>937.63699999999994</v>
      </c>
      <c r="M98" s="475">
        <v>599.42100000000005</v>
      </c>
      <c r="N98" s="475">
        <v>624.45249999999999</v>
      </c>
      <c r="O98" s="475">
        <v>672.8075</v>
      </c>
      <c r="P98" s="475">
        <v>648.25</v>
      </c>
      <c r="Q98" s="475">
        <v>649.71849999999995</v>
      </c>
      <c r="R98" s="475">
        <v>656.51850000000002</v>
      </c>
      <c r="S98" s="475">
        <v>686.553</v>
      </c>
      <c r="T98" s="475">
        <v>677.65049999999997</v>
      </c>
      <c r="U98" s="475">
        <v>659.82600000000002</v>
      </c>
      <c r="V98" s="477">
        <v>728.19349999999997</v>
      </c>
    </row>
    <row r="99" spans="1:16363" s="54" customFormat="1">
      <c r="A99" s="351" t="s">
        <v>46</v>
      </c>
      <c r="B99" s="352">
        <v>3809.5077749999996</v>
      </c>
      <c r="C99" s="352">
        <v>3524.9143166666663</v>
      </c>
      <c r="D99" s="352">
        <v>3801.5442083333332</v>
      </c>
      <c r="E99" s="352">
        <v>4223.2066000000004</v>
      </c>
      <c r="F99" s="352">
        <v>4903.3565166666667</v>
      </c>
      <c r="G99" s="352">
        <v>4341.5796666666674</v>
      </c>
      <c r="H99" s="352">
        <v>4277.8331666666663</v>
      </c>
      <c r="I99" s="352">
        <v>4539.1861166666667</v>
      </c>
      <c r="J99" s="352">
        <v>5302.6735333333336</v>
      </c>
      <c r="K99" s="352">
        <v>7593.9245749999991</v>
      </c>
      <c r="L99" s="352">
        <v>7459.6170416666664</v>
      </c>
      <c r="M99" s="352">
        <v>4359.3426500000014</v>
      </c>
      <c r="N99" s="352">
        <v>4104.9447833333343</v>
      </c>
      <c r="O99" s="352">
        <v>4300.1287583333333</v>
      </c>
      <c r="P99" s="352">
        <v>4243.0817333333334</v>
      </c>
      <c r="Q99" s="352">
        <v>3964.4847833333329</v>
      </c>
      <c r="R99" s="352">
        <v>4223.8352416666676</v>
      </c>
      <c r="S99" s="352">
        <v>5042.0824999999995</v>
      </c>
      <c r="T99" s="352">
        <v>4525.5461916666673</v>
      </c>
      <c r="U99" s="352">
        <v>4071.9052833333326</v>
      </c>
      <c r="V99" s="486">
        <v>4622.7875000000004</v>
      </c>
      <c r="W99" s="378"/>
    </row>
    <row r="100" spans="1:16363" s="355" customFormat="1">
      <c r="A100" s="344" t="s">
        <v>65</v>
      </c>
      <c r="B100" s="345"/>
      <c r="C100" s="345"/>
      <c r="D100" s="345"/>
      <c r="E100" s="345"/>
      <c r="F100" s="345"/>
      <c r="G100" s="345"/>
      <c r="H100" s="345"/>
      <c r="I100" s="345"/>
      <c r="J100" s="345"/>
      <c r="K100" s="345"/>
      <c r="L100" s="345"/>
      <c r="M100" s="345"/>
      <c r="N100" s="345"/>
      <c r="O100" s="345"/>
      <c r="P100" s="345"/>
      <c r="Q100" s="345"/>
      <c r="R100" s="345"/>
      <c r="S100" s="345"/>
      <c r="T100" s="345"/>
      <c r="U100" s="485"/>
      <c r="V100" s="360"/>
      <c r="W100" s="61"/>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c r="DK100" s="54"/>
      <c r="DL100" s="54"/>
      <c r="DM100" s="54"/>
      <c r="DN100" s="54"/>
      <c r="DO100" s="54"/>
      <c r="DP100" s="54"/>
      <c r="DQ100" s="54"/>
      <c r="DR100" s="54"/>
      <c r="DS100" s="54"/>
      <c r="DT100" s="54"/>
      <c r="DU100" s="54"/>
      <c r="DV100" s="54"/>
      <c r="DW100" s="5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54"/>
      <c r="FH100" s="54"/>
      <c r="FI100" s="54"/>
      <c r="FJ100" s="54"/>
      <c r="FK100" s="54"/>
      <c r="FL100" s="54"/>
      <c r="FM100" s="54"/>
      <c r="FN100" s="54"/>
      <c r="FO100" s="54"/>
      <c r="FP100" s="54"/>
      <c r="FQ100" s="54"/>
      <c r="FR100" s="54"/>
      <c r="FS100" s="54"/>
      <c r="FT100" s="54"/>
      <c r="FU100" s="54"/>
      <c r="FV100" s="54"/>
      <c r="FW100" s="54"/>
      <c r="FX100" s="54"/>
      <c r="FY100" s="54"/>
      <c r="FZ100" s="54"/>
      <c r="GA100" s="54"/>
      <c r="GB100" s="54"/>
      <c r="GC100" s="54"/>
      <c r="GD100" s="54"/>
      <c r="GE100" s="54"/>
      <c r="GF100" s="54"/>
      <c r="GG100" s="54"/>
      <c r="GH100" s="54"/>
      <c r="GI100" s="54"/>
      <c r="GJ100" s="54"/>
      <c r="GK100" s="54"/>
      <c r="GL100" s="54"/>
      <c r="GM100" s="54"/>
      <c r="GN100" s="54"/>
      <c r="GO100" s="54"/>
      <c r="GP100" s="54"/>
      <c r="GQ100" s="54"/>
      <c r="GR100" s="54"/>
      <c r="GS100" s="54"/>
      <c r="GT100" s="54"/>
      <c r="GU100" s="54"/>
      <c r="GV100" s="54"/>
      <c r="GW100" s="54"/>
      <c r="GX100" s="54"/>
      <c r="GY100" s="54"/>
      <c r="GZ100" s="54"/>
      <c r="HA100" s="54"/>
      <c r="HB100" s="54"/>
      <c r="HC100" s="54"/>
      <c r="HD100" s="54"/>
      <c r="HE100" s="54"/>
      <c r="HF100" s="54"/>
      <c r="HG100" s="54"/>
      <c r="HH100" s="54"/>
      <c r="HI100" s="54"/>
      <c r="HJ100" s="54"/>
      <c r="HK100" s="54"/>
      <c r="HL100" s="54"/>
      <c r="HM100" s="54"/>
      <c r="HN100" s="54"/>
      <c r="HO100" s="54"/>
      <c r="HP100" s="54"/>
      <c r="HQ100" s="54"/>
      <c r="HR100" s="54"/>
      <c r="HS100" s="54"/>
      <c r="HT100" s="54"/>
      <c r="HU100" s="54"/>
      <c r="HV100" s="54"/>
      <c r="HW100" s="54"/>
      <c r="HX100" s="54"/>
      <c r="HY100" s="54"/>
      <c r="HZ100" s="54"/>
      <c r="IA100" s="54"/>
      <c r="IB100" s="54"/>
      <c r="IC100" s="54"/>
      <c r="ID100" s="54"/>
      <c r="IE100" s="54"/>
      <c r="IF100" s="54"/>
      <c r="IG100" s="54"/>
      <c r="IH100" s="54"/>
      <c r="II100" s="54"/>
      <c r="IJ100" s="54"/>
      <c r="IK100" s="54"/>
      <c r="IL100" s="54"/>
      <c r="IM100" s="54"/>
      <c r="IN100" s="54"/>
      <c r="IO100" s="54"/>
      <c r="IP100" s="54"/>
      <c r="IQ100" s="54"/>
      <c r="IR100" s="54"/>
      <c r="IS100" s="54"/>
      <c r="IT100" s="54"/>
      <c r="IU100" s="54"/>
      <c r="IV100" s="54"/>
      <c r="IW100" s="54"/>
      <c r="IX100" s="54"/>
      <c r="IY100" s="54"/>
      <c r="IZ100" s="54"/>
      <c r="JA100" s="54"/>
      <c r="JB100" s="54"/>
      <c r="JC100" s="54"/>
      <c r="JD100" s="54"/>
      <c r="JE100" s="54"/>
      <c r="JF100" s="54"/>
      <c r="JG100" s="54"/>
      <c r="JH100" s="54"/>
      <c r="JI100" s="54"/>
      <c r="JJ100" s="54"/>
      <c r="JK100" s="54"/>
      <c r="JL100" s="54"/>
      <c r="JM100" s="54"/>
      <c r="JN100" s="54"/>
      <c r="JO100" s="54"/>
      <c r="JP100" s="54"/>
      <c r="JQ100" s="54"/>
      <c r="JR100" s="54"/>
      <c r="JS100" s="54"/>
      <c r="JT100" s="54"/>
      <c r="JU100" s="54"/>
      <c r="JV100" s="54"/>
      <c r="JW100" s="54"/>
      <c r="JX100" s="54"/>
      <c r="JY100" s="54"/>
      <c r="JZ100" s="54"/>
      <c r="KA100" s="54"/>
      <c r="KB100" s="54"/>
      <c r="KC100" s="54"/>
      <c r="KD100" s="54"/>
      <c r="KE100" s="54"/>
      <c r="KF100" s="54"/>
      <c r="KG100" s="54"/>
      <c r="KH100" s="54"/>
      <c r="KI100" s="54"/>
      <c r="KJ100" s="54"/>
      <c r="KK100" s="54"/>
      <c r="KL100" s="54"/>
      <c r="KM100" s="54"/>
      <c r="KN100" s="54"/>
      <c r="KO100" s="54"/>
      <c r="KP100" s="54"/>
      <c r="KQ100" s="54"/>
      <c r="KR100" s="54"/>
      <c r="KS100" s="54"/>
      <c r="KT100" s="54"/>
      <c r="KU100" s="54"/>
      <c r="KV100" s="54"/>
      <c r="KW100" s="54"/>
      <c r="KX100" s="54"/>
      <c r="KY100" s="54"/>
      <c r="KZ100" s="54"/>
      <c r="LA100" s="54"/>
      <c r="LB100" s="54"/>
      <c r="LC100" s="54"/>
      <c r="LD100" s="54"/>
      <c r="LE100" s="54"/>
      <c r="LF100" s="54"/>
      <c r="LG100" s="54"/>
      <c r="LH100" s="54"/>
      <c r="LI100" s="54"/>
      <c r="LJ100" s="54"/>
      <c r="LK100" s="54"/>
      <c r="LL100" s="54"/>
      <c r="LM100" s="54"/>
      <c r="LN100" s="54"/>
      <c r="LO100" s="54"/>
      <c r="LP100" s="54"/>
      <c r="LQ100" s="54"/>
      <c r="LR100" s="54"/>
      <c r="LS100" s="54"/>
      <c r="LT100" s="54"/>
      <c r="LU100" s="54"/>
      <c r="LV100" s="54"/>
      <c r="LW100" s="54"/>
      <c r="LX100" s="54"/>
      <c r="LY100" s="54"/>
      <c r="LZ100" s="54"/>
      <c r="MA100" s="54"/>
      <c r="MB100" s="54"/>
      <c r="MC100" s="54"/>
      <c r="MD100" s="54"/>
      <c r="ME100" s="54"/>
      <c r="MF100" s="54"/>
      <c r="MG100" s="54"/>
      <c r="MH100" s="54"/>
      <c r="MI100" s="54"/>
      <c r="MJ100" s="54"/>
      <c r="MK100" s="54"/>
      <c r="ML100" s="54"/>
      <c r="MM100" s="54"/>
      <c r="MN100" s="54"/>
      <c r="MO100" s="54"/>
      <c r="MP100" s="54"/>
      <c r="MQ100" s="54"/>
      <c r="MR100" s="54"/>
      <c r="MS100" s="54"/>
      <c r="MT100" s="54"/>
      <c r="MU100" s="54"/>
      <c r="MV100" s="54"/>
      <c r="MW100" s="54"/>
      <c r="MX100" s="54"/>
      <c r="MY100" s="54"/>
      <c r="MZ100" s="54"/>
      <c r="NA100" s="54"/>
      <c r="NB100" s="54"/>
      <c r="NC100" s="54"/>
      <c r="ND100" s="54"/>
      <c r="NE100" s="54"/>
      <c r="NF100" s="54"/>
      <c r="NG100" s="54"/>
      <c r="NH100" s="54"/>
      <c r="NI100" s="54"/>
      <c r="NJ100" s="54"/>
      <c r="NK100" s="54"/>
      <c r="NL100" s="54"/>
      <c r="NM100" s="54"/>
      <c r="NN100" s="54"/>
      <c r="NO100" s="54"/>
      <c r="NP100" s="54"/>
      <c r="NQ100" s="54"/>
      <c r="NR100" s="54"/>
      <c r="NS100" s="54"/>
      <c r="NT100" s="54"/>
      <c r="NU100" s="54"/>
      <c r="NV100" s="54"/>
      <c r="NW100" s="54"/>
      <c r="NX100" s="54"/>
      <c r="NY100" s="54"/>
      <c r="NZ100" s="54"/>
      <c r="OA100" s="54"/>
      <c r="OB100" s="54"/>
      <c r="OC100" s="54"/>
      <c r="OD100" s="54"/>
      <c r="OE100" s="54"/>
      <c r="OF100" s="54"/>
      <c r="OG100" s="54"/>
      <c r="OH100" s="54"/>
      <c r="OI100" s="54"/>
      <c r="OJ100" s="54"/>
      <c r="OK100" s="54"/>
      <c r="OL100" s="54"/>
      <c r="OM100" s="54"/>
      <c r="ON100" s="54"/>
      <c r="OO100" s="54"/>
      <c r="OP100" s="54"/>
      <c r="OQ100" s="54"/>
      <c r="OR100" s="54"/>
      <c r="OS100" s="54"/>
      <c r="OT100" s="54"/>
      <c r="OU100" s="54"/>
      <c r="OV100" s="54"/>
      <c r="OW100" s="54"/>
      <c r="OX100" s="54"/>
      <c r="OY100" s="54"/>
      <c r="OZ100" s="54"/>
      <c r="PA100" s="54"/>
      <c r="PB100" s="54"/>
      <c r="PC100" s="54"/>
      <c r="PD100" s="54"/>
      <c r="PE100" s="54"/>
      <c r="PF100" s="54"/>
      <c r="PG100" s="54"/>
      <c r="PH100" s="54"/>
      <c r="PI100" s="54"/>
      <c r="PJ100" s="54"/>
      <c r="PK100" s="54"/>
      <c r="PL100" s="54"/>
      <c r="PM100" s="54"/>
      <c r="PN100" s="54"/>
      <c r="PO100" s="54"/>
      <c r="PP100" s="54"/>
      <c r="PQ100" s="54"/>
      <c r="PR100" s="54"/>
      <c r="PS100" s="54"/>
      <c r="PT100" s="54"/>
      <c r="PU100" s="54"/>
      <c r="PV100" s="54"/>
      <c r="PW100" s="54"/>
      <c r="PX100" s="54"/>
      <c r="PY100" s="54"/>
      <c r="PZ100" s="54"/>
      <c r="QA100" s="54"/>
      <c r="QB100" s="54"/>
      <c r="QC100" s="54"/>
      <c r="QD100" s="54"/>
      <c r="QE100" s="54"/>
      <c r="QF100" s="54"/>
      <c r="QG100" s="54"/>
      <c r="QH100" s="54"/>
      <c r="QI100" s="54"/>
      <c r="QJ100" s="54"/>
      <c r="QK100" s="54"/>
      <c r="QL100" s="54"/>
      <c r="QM100" s="54"/>
      <c r="QN100" s="54"/>
      <c r="QO100" s="54"/>
      <c r="QP100" s="54"/>
      <c r="QQ100" s="54"/>
      <c r="QR100" s="54"/>
      <c r="QS100" s="54"/>
      <c r="QT100" s="54"/>
      <c r="QU100" s="54"/>
      <c r="QV100" s="54"/>
      <c r="QW100" s="54"/>
      <c r="QX100" s="54"/>
      <c r="QY100" s="54"/>
      <c r="QZ100" s="54"/>
      <c r="RA100" s="54"/>
      <c r="RB100" s="54"/>
      <c r="RC100" s="54"/>
      <c r="RD100" s="54"/>
      <c r="RE100" s="54"/>
      <c r="RF100" s="54"/>
      <c r="RG100" s="54"/>
      <c r="RH100" s="54"/>
      <c r="RI100" s="54"/>
      <c r="RJ100" s="54"/>
      <c r="RK100" s="54"/>
      <c r="RL100" s="54"/>
      <c r="RM100" s="54"/>
      <c r="RN100" s="54"/>
      <c r="RO100" s="54"/>
      <c r="RP100" s="54"/>
      <c r="RQ100" s="54"/>
      <c r="RR100" s="54"/>
      <c r="RS100" s="54"/>
      <c r="RT100" s="54"/>
      <c r="RU100" s="54"/>
      <c r="RV100" s="54"/>
      <c r="RW100" s="54"/>
      <c r="RX100" s="54"/>
      <c r="RY100" s="54"/>
      <c r="RZ100" s="54"/>
      <c r="SA100" s="54"/>
      <c r="SB100" s="54"/>
      <c r="SC100" s="54"/>
      <c r="SD100" s="54"/>
      <c r="SE100" s="54"/>
      <c r="SF100" s="54"/>
      <c r="SG100" s="54"/>
      <c r="SH100" s="54"/>
      <c r="SI100" s="54"/>
      <c r="SJ100" s="54"/>
      <c r="SK100" s="54"/>
      <c r="SL100" s="54"/>
      <c r="SM100" s="54"/>
      <c r="SN100" s="54"/>
      <c r="SO100" s="54"/>
      <c r="SP100" s="54"/>
      <c r="SQ100" s="54"/>
      <c r="SR100" s="54"/>
      <c r="SS100" s="54"/>
      <c r="ST100" s="54"/>
      <c r="SU100" s="54"/>
      <c r="SV100" s="54"/>
      <c r="SW100" s="54"/>
      <c r="SX100" s="54"/>
      <c r="SY100" s="54"/>
      <c r="SZ100" s="54"/>
      <c r="TA100" s="54"/>
      <c r="TB100" s="54"/>
      <c r="TC100" s="54"/>
      <c r="TD100" s="54"/>
      <c r="TE100" s="54"/>
      <c r="TF100" s="54"/>
      <c r="TG100" s="54"/>
      <c r="TH100" s="54"/>
      <c r="TI100" s="54"/>
      <c r="TJ100" s="54"/>
      <c r="TK100" s="54"/>
      <c r="TL100" s="54"/>
      <c r="TM100" s="54"/>
      <c r="TN100" s="54"/>
      <c r="TO100" s="54"/>
      <c r="TP100" s="54"/>
      <c r="TQ100" s="54"/>
      <c r="TR100" s="54"/>
      <c r="TS100" s="54"/>
      <c r="TT100" s="54"/>
      <c r="TU100" s="54"/>
      <c r="TV100" s="54"/>
      <c r="TW100" s="54"/>
      <c r="TX100" s="54"/>
      <c r="TY100" s="54"/>
      <c r="TZ100" s="54"/>
      <c r="UA100" s="54"/>
      <c r="UB100" s="54"/>
      <c r="UC100" s="54"/>
      <c r="UD100" s="54"/>
      <c r="UE100" s="54"/>
      <c r="UF100" s="54"/>
      <c r="UG100" s="54"/>
      <c r="UH100" s="54"/>
      <c r="UI100" s="54"/>
      <c r="UJ100" s="54"/>
      <c r="UK100" s="54"/>
      <c r="UL100" s="54"/>
      <c r="UM100" s="54"/>
      <c r="UN100" s="54"/>
      <c r="UO100" s="54"/>
      <c r="UP100" s="54"/>
      <c r="UQ100" s="54"/>
      <c r="UR100" s="54"/>
      <c r="US100" s="54"/>
      <c r="UT100" s="54"/>
      <c r="UU100" s="54"/>
      <c r="UV100" s="54"/>
      <c r="UW100" s="54"/>
      <c r="UX100" s="54"/>
      <c r="UY100" s="54"/>
      <c r="UZ100" s="54"/>
      <c r="VA100" s="54"/>
      <c r="VB100" s="54"/>
      <c r="VC100" s="54"/>
      <c r="VD100" s="54"/>
      <c r="VE100" s="54"/>
      <c r="VF100" s="54"/>
      <c r="VG100" s="54"/>
      <c r="VH100" s="54"/>
      <c r="VI100" s="54"/>
      <c r="VJ100" s="54"/>
      <c r="VK100" s="54"/>
      <c r="VL100" s="54"/>
      <c r="VM100" s="54"/>
      <c r="VN100" s="54"/>
      <c r="VO100" s="54"/>
      <c r="VP100" s="54"/>
      <c r="VQ100" s="54"/>
      <c r="VR100" s="54"/>
      <c r="VS100" s="54"/>
      <c r="VT100" s="54"/>
      <c r="VU100" s="54"/>
      <c r="VV100" s="54"/>
      <c r="VW100" s="54"/>
      <c r="VX100" s="54"/>
      <c r="VY100" s="54"/>
      <c r="VZ100" s="54"/>
      <c r="WA100" s="54"/>
      <c r="WB100" s="54"/>
      <c r="WC100" s="54"/>
      <c r="WD100" s="54"/>
      <c r="WE100" s="54"/>
      <c r="WF100" s="54"/>
      <c r="WG100" s="54"/>
      <c r="WH100" s="54"/>
      <c r="WI100" s="54"/>
      <c r="WJ100" s="54"/>
      <c r="WK100" s="54"/>
      <c r="WL100" s="54"/>
      <c r="WM100" s="54"/>
      <c r="WN100" s="54"/>
      <c r="WO100" s="54"/>
      <c r="WP100" s="54"/>
      <c r="WQ100" s="54"/>
      <c r="WR100" s="54"/>
      <c r="WS100" s="54"/>
      <c r="WT100" s="54"/>
      <c r="WU100" s="54"/>
      <c r="WV100" s="54"/>
      <c r="WW100" s="54"/>
      <c r="WX100" s="54"/>
      <c r="WY100" s="54"/>
      <c r="WZ100" s="54"/>
      <c r="XA100" s="54"/>
      <c r="XB100" s="54"/>
      <c r="XC100" s="54"/>
      <c r="XD100" s="54"/>
      <c r="XE100" s="54"/>
      <c r="XF100" s="54"/>
      <c r="XG100" s="54"/>
      <c r="XH100" s="54"/>
      <c r="XI100" s="54"/>
      <c r="XJ100" s="54"/>
      <c r="XK100" s="54"/>
      <c r="XL100" s="54"/>
      <c r="XM100" s="54"/>
      <c r="XN100" s="54"/>
      <c r="XO100" s="54"/>
      <c r="XP100" s="54"/>
      <c r="XQ100" s="54"/>
      <c r="XR100" s="54"/>
      <c r="XS100" s="54"/>
      <c r="XT100" s="54"/>
      <c r="XU100" s="54"/>
      <c r="XV100" s="54"/>
      <c r="XW100" s="54"/>
      <c r="XX100" s="54"/>
      <c r="XY100" s="54"/>
      <c r="XZ100" s="54"/>
      <c r="YA100" s="54"/>
      <c r="YB100" s="54"/>
      <c r="YC100" s="54"/>
      <c r="YD100" s="54"/>
      <c r="YE100" s="54"/>
      <c r="YF100" s="54"/>
      <c r="YG100" s="54"/>
      <c r="YH100" s="54"/>
      <c r="YI100" s="54"/>
      <c r="YJ100" s="54"/>
      <c r="YK100" s="54"/>
      <c r="YL100" s="54"/>
      <c r="YM100" s="54"/>
      <c r="YN100" s="54"/>
      <c r="YO100" s="54"/>
      <c r="YP100" s="54"/>
      <c r="YQ100" s="54"/>
      <c r="YR100" s="54"/>
      <c r="YS100" s="54"/>
      <c r="YT100" s="54"/>
      <c r="YU100" s="54"/>
      <c r="YV100" s="54"/>
      <c r="YW100" s="54"/>
      <c r="YX100" s="54"/>
      <c r="YY100" s="54"/>
      <c r="YZ100" s="54"/>
      <c r="ZA100" s="54"/>
      <c r="ZB100" s="54"/>
      <c r="ZC100" s="54"/>
      <c r="ZD100" s="54"/>
      <c r="ZE100" s="54"/>
      <c r="ZF100" s="54"/>
      <c r="ZG100" s="54"/>
      <c r="ZH100" s="54"/>
      <c r="ZI100" s="54"/>
      <c r="ZJ100" s="54"/>
      <c r="ZK100" s="54"/>
      <c r="ZL100" s="54"/>
      <c r="ZM100" s="54"/>
      <c r="ZN100" s="54"/>
      <c r="ZO100" s="54"/>
      <c r="ZP100" s="54"/>
      <c r="ZQ100" s="54"/>
      <c r="ZR100" s="54"/>
      <c r="ZS100" s="54"/>
      <c r="ZT100" s="54"/>
      <c r="ZU100" s="54"/>
      <c r="ZV100" s="54"/>
      <c r="ZW100" s="54"/>
      <c r="ZX100" s="54"/>
      <c r="ZY100" s="54"/>
      <c r="ZZ100" s="54"/>
      <c r="AAA100" s="54"/>
      <c r="AAB100" s="54"/>
      <c r="AAC100" s="54"/>
      <c r="AAD100" s="54"/>
      <c r="AAE100" s="54"/>
      <c r="AAF100" s="54"/>
      <c r="AAG100" s="54"/>
      <c r="AAH100" s="54"/>
      <c r="AAI100" s="54"/>
      <c r="AAJ100" s="54"/>
      <c r="AAK100" s="54"/>
      <c r="AAL100" s="54"/>
      <c r="AAM100" s="54"/>
      <c r="AAN100" s="54"/>
      <c r="AAO100" s="54"/>
      <c r="AAP100" s="54"/>
      <c r="AAQ100" s="54"/>
      <c r="AAR100" s="54"/>
      <c r="AAS100" s="54"/>
      <c r="AAT100" s="54"/>
      <c r="AAU100" s="54"/>
      <c r="AAV100" s="54"/>
      <c r="AAW100" s="54"/>
      <c r="AAX100" s="54"/>
      <c r="AAY100" s="54"/>
      <c r="AAZ100" s="54"/>
      <c r="ABA100" s="54"/>
      <c r="ABB100" s="54"/>
      <c r="ABC100" s="54"/>
      <c r="ABD100" s="54"/>
      <c r="ABE100" s="54"/>
      <c r="ABF100" s="54"/>
      <c r="ABG100" s="54"/>
      <c r="ABH100" s="54"/>
      <c r="ABI100" s="54"/>
      <c r="ABJ100" s="54"/>
      <c r="ABK100" s="54"/>
      <c r="ABL100" s="54"/>
      <c r="ABM100" s="54"/>
      <c r="ABN100" s="54"/>
      <c r="ABO100" s="54"/>
      <c r="ABP100" s="54"/>
      <c r="ABQ100" s="54"/>
      <c r="ABR100" s="54"/>
      <c r="ABS100" s="54"/>
      <c r="ABT100" s="54"/>
      <c r="ABU100" s="54"/>
      <c r="ABV100" s="54"/>
      <c r="ABW100" s="54"/>
      <c r="ABX100" s="54"/>
      <c r="ABY100" s="54"/>
      <c r="ABZ100" s="54"/>
      <c r="ACA100" s="54"/>
      <c r="ACB100" s="54"/>
      <c r="ACC100" s="54"/>
      <c r="ACD100" s="54"/>
      <c r="ACE100" s="54"/>
      <c r="ACF100" s="54"/>
      <c r="ACG100" s="54"/>
      <c r="ACH100" s="54"/>
      <c r="ACI100" s="54"/>
      <c r="ACJ100" s="54"/>
      <c r="ACK100" s="54"/>
      <c r="ACL100" s="54"/>
      <c r="ACM100" s="54"/>
      <c r="ACN100" s="54"/>
      <c r="ACO100" s="54"/>
      <c r="ACP100" s="54"/>
      <c r="ACQ100" s="54"/>
      <c r="ACR100" s="54"/>
      <c r="ACS100" s="54"/>
      <c r="ACT100" s="54"/>
      <c r="ACU100" s="54"/>
      <c r="ACV100" s="54"/>
      <c r="ACW100" s="54"/>
      <c r="ACX100" s="54"/>
      <c r="ACY100" s="54"/>
      <c r="ACZ100" s="54"/>
      <c r="ADA100" s="54"/>
      <c r="ADB100" s="54"/>
      <c r="ADC100" s="54"/>
      <c r="ADD100" s="54"/>
      <c r="ADE100" s="54"/>
      <c r="ADF100" s="54"/>
      <c r="ADG100" s="54"/>
      <c r="ADH100" s="54"/>
      <c r="ADI100" s="54"/>
      <c r="ADJ100" s="54"/>
      <c r="ADK100" s="54"/>
      <c r="ADL100" s="54"/>
      <c r="ADM100" s="54"/>
      <c r="ADN100" s="54"/>
      <c r="ADO100" s="54"/>
      <c r="ADP100" s="54"/>
      <c r="ADQ100" s="54"/>
      <c r="ADR100" s="54"/>
      <c r="ADS100" s="54"/>
      <c r="ADT100" s="54"/>
      <c r="ADU100" s="54"/>
      <c r="ADV100" s="54"/>
      <c r="ADW100" s="54"/>
      <c r="ADX100" s="54"/>
      <c r="ADY100" s="54"/>
      <c r="ADZ100" s="54"/>
      <c r="AEA100" s="54"/>
      <c r="AEB100" s="54"/>
      <c r="AEC100" s="54"/>
      <c r="AED100" s="54"/>
      <c r="AEE100" s="54"/>
      <c r="AEF100" s="54"/>
      <c r="AEG100" s="54"/>
      <c r="AEH100" s="54"/>
      <c r="AEI100" s="54"/>
      <c r="AEJ100" s="54"/>
      <c r="AEK100" s="54"/>
      <c r="AEL100" s="54"/>
      <c r="AEM100" s="54"/>
      <c r="AEN100" s="54"/>
      <c r="AEO100" s="54"/>
      <c r="AEP100" s="54"/>
      <c r="AEQ100" s="54"/>
      <c r="AER100" s="54"/>
      <c r="AES100" s="54"/>
      <c r="AET100" s="54"/>
      <c r="AEU100" s="54"/>
      <c r="AEV100" s="54"/>
      <c r="AEW100" s="54"/>
      <c r="AEX100" s="54"/>
      <c r="AEY100" s="54"/>
      <c r="AEZ100" s="54"/>
      <c r="AFA100" s="54"/>
      <c r="AFB100" s="54"/>
      <c r="AFC100" s="54"/>
      <c r="AFD100" s="54"/>
      <c r="AFE100" s="54"/>
      <c r="AFF100" s="54"/>
      <c r="AFG100" s="54"/>
      <c r="AFH100" s="54"/>
      <c r="AFI100" s="54"/>
      <c r="AFJ100" s="54"/>
      <c r="AFK100" s="54"/>
      <c r="AFL100" s="54"/>
      <c r="AFM100" s="54"/>
      <c r="AFN100" s="54"/>
      <c r="AFO100" s="54"/>
      <c r="AFP100" s="54"/>
      <c r="AFQ100" s="54"/>
      <c r="AFR100" s="54"/>
      <c r="AFS100" s="54"/>
      <c r="AFT100" s="54"/>
      <c r="AFU100" s="54"/>
      <c r="AFV100" s="54"/>
      <c r="AFW100" s="54"/>
      <c r="AFX100" s="54"/>
      <c r="AFY100" s="54"/>
      <c r="AFZ100" s="54"/>
      <c r="AGA100" s="54"/>
      <c r="AGB100" s="54"/>
      <c r="AGC100" s="54"/>
      <c r="AGD100" s="54"/>
      <c r="AGE100" s="54"/>
      <c r="AGF100" s="54"/>
      <c r="AGG100" s="54"/>
      <c r="AGH100" s="54"/>
      <c r="AGI100" s="54"/>
      <c r="AGJ100" s="54"/>
      <c r="AGK100" s="54"/>
      <c r="AGL100" s="54"/>
      <c r="AGM100" s="54"/>
      <c r="AGN100" s="54"/>
      <c r="AGO100" s="54"/>
      <c r="AGP100" s="54"/>
      <c r="AGQ100" s="54"/>
      <c r="AGR100" s="54"/>
      <c r="AGS100" s="54"/>
      <c r="AGT100" s="54"/>
      <c r="AGU100" s="54"/>
      <c r="AGV100" s="54"/>
      <c r="AGW100" s="54"/>
      <c r="AGX100" s="54"/>
      <c r="AGY100" s="54"/>
      <c r="AGZ100" s="54"/>
      <c r="AHA100" s="54"/>
      <c r="AHB100" s="54"/>
      <c r="AHC100" s="54"/>
      <c r="AHD100" s="54"/>
      <c r="AHE100" s="54"/>
      <c r="AHF100" s="54"/>
      <c r="AHG100" s="54"/>
      <c r="AHH100" s="54"/>
      <c r="AHI100" s="54"/>
      <c r="AHJ100" s="54"/>
      <c r="AHK100" s="54"/>
      <c r="AHL100" s="54"/>
      <c r="AHM100" s="54"/>
      <c r="AHN100" s="54"/>
      <c r="AHO100" s="54"/>
      <c r="AHP100" s="54"/>
      <c r="AHQ100" s="54"/>
      <c r="AHR100" s="54"/>
      <c r="AHS100" s="54"/>
      <c r="AHT100" s="54"/>
      <c r="AHU100" s="54"/>
      <c r="AHV100" s="54"/>
      <c r="AHW100" s="54"/>
      <c r="AHX100" s="54"/>
      <c r="AHY100" s="54"/>
      <c r="AHZ100" s="54"/>
      <c r="AIA100" s="54"/>
      <c r="AIB100" s="54"/>
      <c r="AIC100" s="54"/>
      <c r="AID100" s="54"/>
      <c r="AIE100" s="54"/>
      <c r="AIF100" s="54"/>
      <c r="AIG100" s="54"/>
      <c r="AIH100" s="54"/>
      <c r="AII100" s="54"/>
      <c r="AIJ100" s="54"/>
      <c r="AIK100" s="54"/>
      <c r="AIL100" s="54"/>
      <c r="AIM100" s="54"/>
      <c r="AIN100" s="54"/>
      <c r="AIO100" s="54"/>
      <c r="AIP100" s="54"/>
      <c r="AIQ100" s="54"/>
      <c r="AIR100" s="54"/>
      <c r="AIS100" s="54"/>
      <c r="AIT100" s="54"/>
      <c r="AIU100" s="54"/>
      <c r="AIV100" s="54"/>
      <c r="AIW100" s="54"/>
      <c r="AIX100" s="54"/>
      <c r="AIY100" s="54"/>
      <c r="AIZ100" s="54"/>
      <c r="AJA100" s="54"/>
      <c r="AJB100" s="54"/>
      <c r="AJC100" s="54"/>
      <c r="AJD100" s="54"/>
      <c r="AJE100" s="54"/>
      <c r="AJF100" s="54"/>
      <c r="AJG100" s="54"/>
      <c r="AJH100" s="54"/>
      <c r="AJI100" s="54"/>
      <c r="AJJ100" s="54"/>
      <c r="AJK100" s="54"/>
      <c r="AJL100" s="54"/>
      <c r="AJM100" s="54"/>
      <c r="AJN100" s="54"/>
      <c r="AJO100" s="54"/>
      <c r="AJP100" s="54"/>
      <c r="AJQ100" s="54"/>
      <c r="AJR100" s="54"/>
      <c r="AJS100" s="54"/>
      <c r="AJT100" s="54"/>
      <c r="AJU100" s="54"/>
      <c r="AJV100" s="54"/>
      <c r="AJW100" s="54"/>
      <c r="AJX100" s="54"/>
      <c r="AJY100" s="54"/>
      <c r="AJZ100" s="54"/>
      <c r="AKA100" s="54"/>
      <c r="AKB100" s="54"/>
      <c r="AKC100" s="54"/>
      <c r="AKD100" s="54"/>
      <c r="AKE100" s="54"/>
      <c r="AKF100" s="54"/>
      <c r="AKG100" s="54"/>
      <c r="AKH100" s="54"/>
      <c r="AKI100" s="54"/>
      <c r="AKJ100" s="54"/>
      <c r="AKK100" s="54"/>
      <c r="AKL100" s="54"/>
      <c r="AKM100" s="54"/>
      <c r="AKN100" s="54"/>
      <c r="AKO100" s="54"/>
      <c r="AKP100" s="54"/>
      <c r="AKQ100" s="54"/>
      <c r="AKR100" s="54"/>
      <c r="AKS100" s="54"/>
      <c r="AKT100" s="54"/>
      <c r="AKU100" s="54"/>
      <c r="AKV100" s="54"/>
      <c r="AKW100" s="54"/>
      <c r="AKX100" s="54"/>
      <c r="AKY100" s="54"/>
      <c r="AKZ100" s="54"/>
      <c r="ALA100" s="54"/>
      <c r="ALB100" s="54"/>
      <c r="ALC100" s="54"/>
      <c r="ALD100" s="54"/>
      <c r="ALE100" s="54"/>
      <c r="ALF100" s="54"/>
      <c r="ALG100" s="54"/>
      <c r="ALH100" s="54"/>
      <c r="ALI100" s="54"/>
      <c r="ALJ100" s="54"/>
      <c r="ALK100" s="54"/>
      <c r="ALL100" s="54"/>
      <c r="ALM100" s="54"/>
      <c r="ALN100" s="54"/>
      <c r="ALO100" s="54"/>
      <c r="ALP100" s="54"/>
      <c r="ALQ100" s="54"/>
      <c r="ALR100" s="54"/>
      <c r="ALS100" s="54"/>
      <c r="ALT100" s="54"/>
      <c r="ALU100" s="54"/>
      <c r="ALV100" s="54"/>
      <c r="ALW100" s="54"/>
      <c r="ALX100" s="54"/>
      <c r="ALY100" s="54"/>
      <c r="ALZ100" s="54"/>
      <c r="AMA100" s="54"/>
      <c r="AMB100" s="54"/>
      <c r="AMC100" s="54"/>
      <c r="AMD100" s="54"/>
      <c r="AME100" s="54"/>
      <c r="AMF100" s="54"/>
      <c r="AMG100" s="54"/>
      <c r="AMH100" s="54"/>
      <c r="AMI100" s="54"/>
      <c r="AMJ100" s="54"/>
      <c r="AMK100" s="54"/>
      <c r="AML100" s="54"/>
      <c r="AMM100" s="54"/>
      <c r="AMN100" s="54"/>
      <c r="AMO100" s="54"/>
      <c r="AMP100" s="54"/>
      <c r="AMQ100" s="54"/>
      <c r="AMR100" s="54"/>
      <c r="AMS100" s="54"/>
      <c r="AMT100" s="54"/>
      <c r="AMU100" s="54"/>
      <c r="AMV100" s="54"/>
      <c r="AMW100" s="54"/>
      <c r="AMX100" s="54"/>
      <c r="AMY100" s="54"/>
      <c r="AMZ100" s="54"/>
      <c r="ANA100" s="54"/>
      <c r="ANB100" s="54"/>
      <c r="ANC100" s="54"/>
      <c r="AND100" s="54"/>
      <c r="ANE100" s="54"/>
      <c r="ANF100" s="54"/>
      <c r="ANG100" s="54"/>
      <c r="ANH100" s="54"/>
      <c r="ANI100" s="54"/>
      <c r="ANJ100" s="54"/>
      <c r="ANK100" s="54"/>
      <c r="ANL100" s="54"/>
      <c r="ANM100" s="54"/>
      <c r="ANN100" s="54"/>
      <c r="ANO100" s="54"/>
      <c r="ANP100" s="54"/>
      <c r="ANQ100" s="54"/>
      <c r="ANR100" s="54"/>
      <c r="ANS100" s="54"/>
      <c r="ANT100" s="54"/>
      <c r="ANU100" s="54"/>
      <c r="ANV100" s="54"/>
      <c r="ANW100" s="54"/>
      <c r="ANX100" s="54"/>
      <c r="ANY100" s="54"/>
      <c r="ANZ100" s="54"/>
      <c r="AOA100" s="54"/>
      <c r="AOB100" s="54"/>
      <c r="AOC100" s="54"/>
      <c r="AOD100" s="54"/>
      <c r="AOE100" s="54"/>
      <c r="AOF100" s="54"/>
      <c r="AOG100" s="54"/>
      <c r="AOH100" s="54"/>
      <c r="AOI100" s="54"/>
      <c r="AOJ100" s="54"/>
      <c r="AOK100" s="54"/>
      <c r="AOL100" s="54"/>
      <c r="AOM100" s="54"/>
      <c r="AON100" s="54"/>
      <c r="AOO100" s="54"/>
      <c r="AOP100" s="54"/>
      <c r="AOQ100" s="54"/>
      <c r="AOR100" s="54"/>
      <c r="AOS100" s="54"/>
      <c r="AOT100" s="54"/>
      <c r="AOU100" s="54"/>
      <c r="AOV100" s="54"/>
      <c r="AOW100" s="54"/>
      <c r="AOX100" s="54"/>
      <c r="AOY100" s="54"/>
      <c r="AOZ100" s="54"/>
      <c r="APA100" s="54"/>
      <c r="APB100" s="54"/>
      <c r="APC100" s="54"/>
      <c r="APD100" s="54"/>
      <c r="APE100" s="54"/>
      <c r="APF100" s="54"/>
      <c r="APG100" s="54"/>
      <c r="APH100" s="54"/>
      <c r="API100" s="54"/>
      <c r="APJ100" s="54"/>
      <c r="APK100" s="54"/>
      <c r="APL100" s="54"/>
      <c r="APM100" s="54"/>
      <c r="APN100" s="54"/>
      <c r="APO100" s="54"/>
      <c r="APP100" s="54"/>
      <c r="APQ100" s="54"/>
      <c r="APR100" s="54"/>
      <c r="APS100" s="54"/>
      <c r="APT100" s="54"/>
      <c r="APU100" s="54"/>
      <c r="APV100" s="54"/>
      <c r="APW100" s="54"/>
      <c r="APX100" s="54"/>
      <c r="APY100" s="54"/>
      <c r="APZ100" s="54"/>
      <c r="AQA100" s="54"/>
      <c r="AQB100" s="54"/>
      <c r="AQC100" s="54"/>
      <c r="AQD100" s="54"/>
      <c r="AQE100" s="54"/>
      <c r="AQF100" s="54"/>
      <c r="AQG100" s="54"/>
      <c r="AQH100" s="54"/>
      <c r="AQI100" s="54"/>
      <c r="AQJ100" s="54"/>
      <c r="AQK100" s="54"/>
      <c r="AQL100" s="54"/>
      <c r="AQM100" s="54"/>
      <c r="AQN100" s="54"/>
      <c r="AQO100" s="54"/>
      <c r="AQP100" s="54"/>
      <c r="AQQ100" s="54"/>
      <c r="AQR100" s="54"/>
      <c r="AQS100" s="54"/>
      <c r="AQT100" s="54"/>
      <c r="AQU100" s="54"/>
      <c r="AQV100" s="54"/>
      <c r="AQW100" s="54"/>
      <c r="AQX100" s="54"/>
      <c r="AQY100" s="54"/>
      <c r="AQZ100" s="54"/>
      <c r="ARA100" s="54"/>
      <c r="ARB100" s="54"/>
      <c r="ARC100" s="54"/>
      <c r="ARD100" s="54"/>
      <c r="ARE100" s="54"/>
      <c r="ARF100" s="54"/>
      <c r="ARG100" s="54"/>
      <c r="ARH100" s="54"/>
      <c r="ARI100" s="54"/>
      <c r="ARJ100" s="54"/>
      <c r="ARK100" s="54"/>
      <c r="ARL100" s="54"/>
      <c r="ARM100" s="54"/>
      <c r="ARN100" s="54"/>
      <c r="ARO100" s="54"/>
      <c r="ARP100" s="54"/>
      <c r="ARQ100" s="54"/>
      <c r="ARR100" s="54"/>
      <c r="ARS100" s="54"/>
      <c r="ART100" s="54"/>
      <c r="ARU100" s="54"/>
      <c r="ARV100" s="54"/>
      <c r="ARW100" s="54"/>
      <c r="ARX100" s="54"/>
      <c r="ARY100" s="54"/>
      <c r="ARZ100" s="54"/>
      <c r="ASA100" s="54"/>
      <c r="ASB100" s="54"/>
      <c r="ASC100" s="54"/>
      <c r="ASD100" s="54"/>
      <c r="ASE100" s="54"/>
      <c r="ASF100" s="54"/>
      <c r="ASG100" s="54"/>
      <c r="ASH100" s="54"/>
      <c r="ASI100" s="54"/>
      <c r="ASJ100" s="54"/>
      <c r="ASK100" s="54"/>
      <c r="ASL100" s="54"/>
      <c r="ASM100" s="54"/>
      <c r="ASN100" s="54"/>
      <c r="ASO100" s="54"/>
      <c r="ASP100" s="54"/>
      <c r="ASQ100" s="54"/>
      <c r="ASR100" s="54"/>
      <c r="ASS100" s="54"/>
      <c r="AST100" s="54"/>
      <c r="ASU100" s="54"/>
      <c r="ASV100" s="54"/>
      <c r="ASW100" s="54"/>
      <c r="ASX100" s="54"/>
      <c r="ASY100" s="54"/>
      <c r="ASZ100" s="54"/>
      <c r="ATA100" s="54"/>
      <c r="ATB100" s="54"/>
      <c r="ATC100" s="54"/>
      <c r="ATD100" s="54"/>
      <c r="ATE100" s="54"/>
      <c r="ATF100" s="54"/>
      <c r="ATG100" s="54"/>
      <c r="ATH100" s="54"/>
      <c r="ATI100" s="54"/>
      <c r="ATJ100" s="54"/>
      <c r="ATK100" s="54"/>
      <c r="ATL100" s="54"/>
      <c r="ATM100" s="54"/>
      <c r="ATN100" s="54"/>
      <c r="ATO100" s="54"/>
      <c r="ATP100" s="54"/>
      <c r="ATQ100" s="54"/>
      <c r="ATR100" s="54"/>
      <c r="ATS100" s="54"/>
      <c r="ATT100" s="54"/>
      <c r="ATU100" s="54"/>
      <c r="ATV100" s="54"/>
      <c r="ATW100" s="54"/>
      <c r="ATX100" s="54"/>
      <c r="ATY100" s="54"/>
      <c r="ATZ100" s="54"/>
      <c r="AUA100" s="54"/>
      <c r="AUB100" s="54"/>
      <c r="AUC100" s="54"/>
      <c r="AUD100" s="54"/>
      <c r="AUE100" s="54"/>
      <c r="AUF100" s="54"/>
      <c r="AUG100" s="54"/>
      <c r="AUH100" s="54"/>
      <c r="AUI100" s="54"/>
      <c r="AUJ100" s="54"/>
      <c r="AUK100" s="54"/>
      <c r="AUL100" s="54"/>
      <c r="AUM100" s="54"/>
      <c r="AUN100" s="54"/>
      <c r="AUO100" s="54"/>
      <c r="AUP100" s="54"/>
      <c r="AUQ100" s="54"/>
      <c r="AUR100" s="54"/>
      <c r="AUS100" s="54"/>
      <c r="AUT100" s="54"/>
      <c r="AUU100" s="54"/>
      <c r="AUV100" s="54"/>
      <c r="AUW100" s="54"/>
      <c r="AUX100" s="54"/>
      <c r="AUY100" s="54"/>
      <c r="AUZ100" s="54"/>
      <c r="AVA100" s="54"/>
      <c r="AVB100" s="54"/>
      <c r="AVC100" s="54"/>
      <c r="AVD100" s="54"/>
      <c r="AVE100" s="54"/>
      <c r="AVF100" s="54"/>
      <c r="AVG100" s="54"/>
      <c r="AVH100" s="54"/>
      <c r="AVI100" s="54"/>
      <c r="AVJ100" s="54"/>
      <c r="AVK100" s="54"/>
      <c r="AVL100" s="54"/>
      <c r="AVM100" s="54"/>
      <c r="AVN100" s="54"/>
      <c r="AVO100" s="54"/>
      <c r="AVP100" s="54"/>
      <c r="AVQ100" s="54"/>
      <c r="AVR100" s="54"/>
      <c r="AVS100" s="54"/>
      <c r="AVT100" s="54"/>
      <c r="AVU100" s="54"/>
      <c r="AVV100" s="54"/>
      <c r="AVW100" s="54"/>
      <c r="AVX100" s="54"/>
      <c r="AVY100" s="54"/>
      <c r="AVZ100" s="54"/>
      <c r="AWA100" s="54"/>
      <c r="AWB100" s="54"/>
      <c r="AWC100" s="54"/>
      <c r="AWD100" s="54"/>
      <c r="AWE100" s="54"/>
      <c r="AWF100" s="54"/>
      <c r="AWG100" s="54"/>
      <c r="AWH100" s="54"/>
      <c r="AWI100" s="54"/>
      <c r="AWJ100" s="54"/>
      <c r="AWK100" s="54"/>
      <c r="AWL100" s="54"/>
      <c r="AWM100" s="54"/>
      <c r="AWN100" s="54"/>
      <c r="AWO100" s="54"/>
      <c r="AWP100" s="54"/>
      <c r="AWQ100" s="54"/>
      <c r="AWR100" s="54"/>
      <c r="AWS100" s="54"/>
      <c r="AWT100" s="54"/>
      <c r="AWU100" s="54"/>
      <c r="AWV100" s="54"/>
      <c r="AWW100" s="54"/>
      <c r="AWX100" s="54"/>
      <c r="AWY100" s="54"/>
      <c r="AWZ100" s="54"/>
      <c r="AXA100" s="54"/>
      <c r="AXB100" s="54"/>
      <c r="AXC100" s="54"/>
      <c r="AXD100" s="54"/>
      <c r="AXE100" s="54"/>
      <c r="AXF100" s="54"/>
      <c r="AXG100" s="54"/>
      <c r="AXH100" s="54"/>
      <c r="AXI100" s="54"/>
      <c r="AXJ100" s="54"/>
      <c r="AXK100" s="54"/>
      <c r="AXL100" s="54"/>
      <c r="AXM100" s="54"/>
      <c r="AXN100" s="54"/>
      <c r="AXO100" s="54"/>
      <c r="AXP100" s="54"/>
      <c r="AXQ100" s="54"/>
      <c r="AXR100" s="54"/>
      <c r="AXS100" s="54"/>
      <c r="AXT100" s="54"/>
      <c r="AXU100" s="54"/>
      <c r="AXV100" s="54"/>
      <c r="AXW100" s="54"/>
      <c r="AXX100" s="54"/>
      <c r="AXY100" s="54"/>
      <c r="AXZ100" s="54"/>
      <c r="AYA100" s="54"/>
      <c r="AYB100" s="54"/>
      <c r="AYC100" s="54"/>
      <c r="AYD100" s="54"/>
      <c r="AYE100" s="54"/>
      <c r="AYF100" s="54"/>
      <c r="AYG100" s="54"/>
      <c r="AYH100" s="54"/>
      <c r="AYI100" s="54"/>
      <c r="AYJ100" s="54"/>
      <c r="AYK100" s="54"/>
      <c r="AYL100" s="54"/>
      <c r="AYM100" s="54"/>
      <c r="AYN100" s="54"/>
      <c r="AYO100" s="54"/>
      <c r="AYP100" s="54"/>
      <c r="AYQ100" s="54"/>
      <c r="AYR100" s="54"/>
      <c r="AYS100" s="54"/>
      <c r="AYT100" s="54"/>
      <c r="AYU100" s="54"/>
      <c r="AYV100" s="54"/>
      <c r="AYW100" s="54"/>
      <c r="AYX100" s="54"/>
      <c r="AYY100" s="54"/>
      <c r="AYZ100" s="54"/>
      <c r="AZA100" s="54"/>
      <c r="AZB100" s="54"/>
      <c r="AZC100" s="54"/>
      <c r="AZD100" s="54"/>
      <c r="AZE100" s="54"/>
      <c r="AZF100" s="54"/>
      <c r="AZG100" s="54"/>
      <c r="AZH100" s="54"/>
      <c r="AZI100" s="54"/>
      <c r="AZJ100" s="54"/>
      <c r="AZK100" s="54"/>
      <c r="AZL100" s="54"/>
      <c r="AZM100" s="54"/>
      <c r="AZN100" s="54"/>
      <c r="AZO100" s="54"/>
      <c r="AZP100" s="54"/>
      <c r="AZQ100" s="54"/>
      <c r="AZR100" s="54"/>
      <c r="AZS100" s="54"/>
      <c r="AZT100" s="54"/>
      <c r="AZU100" s="54"/>
      <c r="AZV100" s="54"/>
      <c r="AZW100" s="54"/>
      <c r="AZX100" s="54"/>
      <c r="AZY100" s="54"/>
      <c r="AZZ100" s="54"/>
      <c r="BAA100" s="54"/>
      <c r="BAB100" s="54"/>
      <c r="BAC100" s="54"/>
      <c r="BAD100" s="54"/>
      <c r="BAE100" s="54"/>
      <c r="BAF100" s="54"/>
      <c r="BAG100" s="54"/>
      <c r="BAH100" s="54"/>
      <c r="BAI100" s="54"/>
      <c r="BAJ100" s="54"/>
      <c r="BAK100" s="54"/>
      <c r="BAL100" s="54"/>
      <c r="BAM100" s="54"/>
      <c r="BAN100" s="54"/>
      <c r="BAO100" s="54"/>
      <c r="BAP100" s="54"/>
      <c r="BAQ100" s="54"/>
      <c r="BAR100" s="54"/>
      <c r="BAS100" s="54"/>
      <c r="BAT100" s="54"/>
      <c r="BAU100" s="54"/>
      <c r="BAV100" s="54"/>
      <c r="BAW100" s="54"/>
      <c r="BAX100" s="54"/>
      <c r="BAY100" s="54"/>
      <c r="BAZ100" s="54"/>
      <c r="BBA100" s="54"/>
      <c r="BBB100" s="54"/>
      <c r="BBC100" s="54"/>
      <c r="BBD100" s="54"/>
      <c r="BBE100" s="54"/>
      <c r="BBF100" s="54"/>
      <c r="BBG100" s="54"/>
      <c r="BBH100" s="54"/>
      <c r="BBI100" s="54"/>
      <c r="BBJ100" s="54"/>
      <c r="BBK100" s="54"/>
      <c r="BBL100" s="54"/>
      <c r="BBM100" s="54"/>
      <c r="BBN100" s="54"/>
      <c r="BBO100" s="54"/>
      <c r="BBP100" s="54"/>
      <c r="BBQ100" s="54"/>
      <c r="BBR100" s="54"/>
      <c r="BBS100" s="54"/>
      <c r="BBT100" s="54"/>
      <c r="BBU100" s="54"/>
      <c r="BBV100" s="54"/>
      <c r="BBW100" s="54"/>
      <c r="BBX100" s="54"/>
      <c r="BBY100" s="54"/>
      <c r="BBZ100" s="54"/>
      <c r="BCA100" s="54"/>
      <c r="BCB100" s="54"/>
      <c r="BCC100" s="54"/>
      <c r="BCD100" s="54"/>
      <c r="BCE100" s="54"/>
      <c r="BCF100" s="54"/>
      <c r="BCG100" s="54"/>
      <c r="BCH100" s="54"/>
      <c r="BCI100" s="54"/>
      <c r="BCJ100" s="54"/>
      <c r="BCK100" s="54"/>
      <c r="BCL100" s="54"/>
      <c r="BCM100" s="54"/>
      <c r="BCN100" s="54"/>
      <c r="BCO100" s="54"/>
      <c r="BCP100" s="54"/>
      <c r="BCQ100" s="54"/>
      <c r="BCR100" s="54"/>
      <c r="BCS100" s="54"/>
      <c r="BCT100" s="54"/>
      <c r="BCU100" s="54"/>
      <c r="BCV100" s="54"/>
      <c r="BCW100" s="54"/>
      <c r="BCX100" s="54"/>
      <c r="BCY100" s="54"/>
      <c r="BCZ100" s="54"/>
      <c r="BDA100" s="54"/>
      <c r="BDB100" s="54"/>
      <c r="BDC100" s="54"/>
      <c r="BDD100" s="54"/>
      <c r="BDE100" s="54"/>
      <c r="BDF100" s="54"/>
      <c r="BDG100" s="54"/>
      <c r="BDH100" s="54"/>
      <c r="BDI100" s="54"/>
      <c r="BDJ100" s="54"/>
      <c r="BDK100" s="54"/>
      <c r="BDL100" s="54"/>
      <c r="BDM100" s="54"/>
      <c r="BDN100" s="54"/>
      <c r="BDO100" s="54"/>
      <c r="BDP100" s="54"/>
      <c r="BDQ100" s="54"/>
      <c r="BDR100" s="54"/>
      <c r="BDS100" s="54"/>
      <c r="BDT100" s="54"/>
      <c r="BDU100" s="54"/>
      <c r="BDV100" s="54"/>
      <c r="BDW100" s="54"/>
      <c r="BDX100" s="54"/>
      <c r="BDY100" s="54"/>
      <c r="BDZ100" s="54"/>
      <c r="BEA100" s="54"/>
      <c r="BEB100" s="54"/>
      <c r="BEC100" s="54"/>
      <c r="BED100" s="54"/>
      <c r="BEE100" s="54"/>
      <c r="BEF100" s="54"/>
      <c r="BEG100" s="54"/>
      <c r="BEH100" s="54"/>
      <c r="BEI100" s="54"/>
      <c r="BEJ100" s="54"/>
      <c r="BEK100" s="54"/>
      <c r="BEL100" s="54"/>
      <c r="BEM100" s="54"/>
      <c r="BEN100" s="54"/>
      <c r="BEO100" s="54"/>
      <c r="BEP100" s="54"/>
      <c r="BEQ100" s="54"/>
      <c r="BER100" s="54"/>
      <c r="BES100" s="54"/>
      <c r="BET100" s="54"/>
      <c r="BEU100" s="54"/>
      <c r="BEV100" s="54"/>
      <c r="BEW100" s="54"/>
      <c r="BEX100" s="54"/>
      <c r="BEY100" s="54"/>
      <c r="BEZ100" s="54"/>
      <c r="BFA100" s="54"/>
      <c r="BFB100" s="54"/>
      <c r="BFC100" s="54"/>
      <c r="BFD100" s="54"/>
      <c r="BFE100" s="54"/>
      <c r="BFF100" s="54"/>
      <c r="BFG100" s="54"/>
      <c r="BFH100" s="54"/>
      <c r="BFI100" s="54"/>
      <c r="BFJ100" s="54"/>
      <c r="BFK100" s="54"/>
      <c r="BFL100" s="54"/>
      <c r="BFM100" s="54"/>
      <c r="BFN100" s="54"/>
      <c r="BFO100" s="54"/>
      <c r="BFP100" s="54"/>
      <c r="BFQ100" s="54"/>
      <c r="BFR100" s="54"/>
      <c r="BFS100" s="54"/>
      <c r="BFT100" s="54"/>
      <c r="BFU100" s="54"/>
      <c r="BFV100" s="54"/>
      <c r="BFW100" s="54"/>
      <c r="BFX100" s="54"/>
      <c r="BFY100" s="54"/>
      <c r="BFZ100" s="54"/>
      <c r="BGA100" s="54"/>
      <c r="BGB100" s="54"/>
      <c r="BGC100" s="54"/>
      <c r="BGD100" s="54"/>
      <c r="BGE100" s="54"/>
      <c r="BGF100" s="54"/>
      <c r="BGG100" s="54"/>
      <c r="BGH100" s="54"/>
      <c r="BGI100" s="54"/>
      <c r="BGJ100" s="54"/>
      <c r="BGK100" s="54"/>
      <c r="BGL100" s="54"/>
      <c r="BGM100" s="54"/>
      <c r="BGN100" s="54"/>
      <c r="BGO100" s="54"/>
      <c r="BGP100" s="54"/>
      <c r="BGQ100" s="54"/>
      <c r="BGR100" s="54"/>
      <c r="BGS100" s="54"/>
      <c r="BGT100" s="54"/>
      <c r="BGU100" s="54"/>
      <c r="BGV100" s="54"/>
      <c r="BGW100" s="54"/>
      <c r="BGX100" s="54"/>
      <c r="BGY100" s="54"/>
      <c r="BGZ100" s="54"/>
      <c r="BHA100" s="54"/>
      <c r="BHB100" s="54"/>
      <c r="BHC100" s="54"/>
      <c r="BHD100" s="54"/>
      <c r="BHE100" s="54"/>
      <c r="BHF100" s="54"/>
      <c r="BHG100" s="54"/>
      <c r="BHH100" s="54"/>
      <c r="BHI100" s="54"/>
      <c r="BHJ100" s="54"/>
      <c r="BHK100" s="54"/>
      <c r="BHL100" s="54"/>
      <c r="BHM100" s="54"/>
      <c r="BHN100" s="54"/>
      <c r="BHO100" s="54"/>
      <c r="BHP100" s="54"/>
      <c r="BHQ100" s="54"/>
      <c r="BHR100" s="54"/>
      <c r="BHS100" s="54"/>
      <c r="BHT100" s="54"/>
      <c r="BHU100" s="54"/>
      <c r="BHV100" s="54"/>
      <c r="BHW100" s="54"/>
      <c r="BHX100" s="54"/>
      <c r="BHY100" s="54"/>
      <c r="BHZ100" s="54"/>
      <c r="BIA100" s="54"/>
      <c r="BIB100" s="54"/>
      <c r="BIC100" s="54"/>
      <c r="BID100" s="54"/>
      <c r="BIE100" s="54"/>
      <c r="BIF100" s="54"/>
      <c r="BIG100" s="54"/>
      <c r="BIH100" s="54"/>
      <c r="BII100" s="54"/>
      <c r="BIJ100" s="54"/>
      <c r="BIK100" s="54"/>
      <c r="BIL100" s="54"/>
      <c r="BIM100" s="54"/>
      <c r="BIN100" s="54"/>
      <c r="BIO100" s="54"/>
      <c r="BIP100" s="54"/>
      <c r="BIQ100" s="54"/>
      <c r="BIR100" s="54"/>
      <c r="BIS100" s="54"/>
      <c r="BIT100" s="54"/>
      <c r="BIU100" s="54"/>
      <c r="BIV100" s="54"/>
      <c r="BIW100" s="54"/>
      <c r="BIX100" s="54"/>
      <c r="BIY100" s="54"/>
      <c r="BIZ100" s="54"/>
      <c r="BJA100" s="54"/>
      <c r="BJB100" s="54"/>
      <c r="BJC100" s="54"/>
      <c r="BJD100" s="54"/>
      <c r="BJE100" s="54"/>
      <c r="BJF100" s="54"/>
      <c r="BJG100" s="54"/>
      <c r="BJH100" s="54"/>
      <c r="BJI100" s="54"/>
      <c r="BJJ100" s="54"/>
      <c r="BJK100" s="54"/>
      <c r="BJL100" s="54"/>
      <c r="BJM100" s="54"/>
      <c r="BJN100" s="54"/>
      <c r="BJO100" s="54"/>
      <c r="BJP100" s="54"/>
      <c r="BJQ100" s="54"/>
      <c r="BJR100" s="54"/>
      <c r="BJS100" s="54"/>
      <c r="BJT100" s="54"/>
      <c r="BJU100" s="54"/>
      <c r="BJV100" s="54"/>
      <c r="BJW100" s="54"/>
      <c r="BJX100" s="54"/>
      <c r="BJY100" s="54"/>
      <c r="BJZ100" s="54"/>
      <c r="BKA100" s="54"/>
      <c r="BKB100" s="54"/>
      <c r="BKC100" s="54"/>
      <c r="BKD100" s="54"/>
      <c r="BKE100" s="54"/>
      <c r="BKF100" s="54"/>
      <c r="BKG100" s="54"/>
      <c r="BKH100" s="54"/>
      <c r="BKI100" s="54"/>
      <c r="BKJ100" s="54"/>
      <c r="BKK100" s="54"/>
      <c r="BKL100" s="54"/>
      <c r="BKM100" s="54"/>
      <c r="BKN100" s="54"/>
      <c r="BKO100" s="54"/>
      <c r="BKP100" s="54"/>
      <c r="BKQ100" s="54"/>
      <c r="BKR100" s="54"/>
      <c r="BKS100" s="54"/>
      <c r="BKT100" s="54"/>
      <c r="BKU100" s="54"/>
      <c r="BKV100" s="54"/>
      <c r="BKW100" s="54"/>
      <c r="BKX100" s="54"/>
      <c r="BKY100" s="54"/>
      <c r="BKZ100" s="54"/>
      <c r="BLA100" s="54"/>
      <c r="BLB100" s="54"/>
      <c r="BLC100" s="54"/>
      <c r="BLD100" s="54"/>
      <c r="BLE100" s="54"/>
      <c r="BLF100" s="54"/>
      <c r="BLG100" s="54"/>
      <c r="BLH100" s="54"/>
      <c r="BLI100" s="54"/>
      <c r="BLJ100" s="54"/>
      <c r="BLK100" s="54"/>
      <c r="BLL100" s="54"/>
      <c r="BLM100" s="54"/>
      <c r="BLN100" s="54"/>
      <c r="BLO100" s="54"/>
      <c r="BLP100" s="54"/>
      <c r="BLQ100" s="54"/>
      <c r="BLR100" s="54"/>
      <c r="BLS100" s="54"/>
      <c r="BLT100" s="54"/>
      <c r="BLU100" s="54"/>
      <c r="BLV100" s="54"/>
      <c r="BLW100" s="54"/>
      <c r="BLX100" s="54"/>
      <c r="BLY100" s="54"/>
      <c r="BLZ100" s="54"/>
      <c r="BMA100" s="54"/>
      <c r="BMB100" s="54"/>
      <c r="BMC100" s="54"/>
      <c r="BMD100" s="54"/>
      <c r="BME100" s="54"/>
      <c r="BMF100" s="54"/>
      <c r="BMG100" s="54"/>
      <c r="BMH100" s="54"/>
      <c r="BMI100" s="54"/>
      <c r="BMJ100" s="54"/>
      <c r="BMK100" s="54"/>
      <c r="BML100" s="54"/>
      <c r="BMM100" s="54"/>
      <c r="BMN100" s="54"/>
      <c r="BMO100" s="54"/>
      <c r="BMP100" s="54"/>
      <c r="BMQ100" s="54"/>
      <c r="BMR100" s="54"/>
      <c r="BMS100" s="54"/>
      <c r="BMT100" s="54"/>
      <c r="BMU100" s="54"/>
      <c r="BMV100" s="54"/>
      <c r="BMW100" s="54"/>
      <c r="BMX100" s="54"/>
      <c r="BMY100" s="54"/>
      <c r="BMZ100" s="54"/>
      <c r="BNA100" s="54"/>
      <c r="BNB100" s="54"/>
      <c r="BNC100" s="54"/>
      <c r="BND100" s="54"/>
      <c r="BNE100" s="54"/>
      <c r="BNF100" s="54"/>
      <c r="BNG100" s="54"/>
      <c r="BNH100" s="54"/>
      <c r="BNI100" s="54"/>
      <c r="BNJ100" s="54"/>
      <c r="BNK100" s="54"/>
      <c r="BNL100" s="54"/>
      <c r="BNM100" s="54"/>
      <c r="BNN100" s="54"/>
      <c r="BNO100" s="54"/>
      <c r="BNP100" s="54"/>
      <c r="BNQ100" s="54"/>
      <c r="BNR100" s="54"/>
      <c r="BNS100" s="54"/>
      <c r="BNT100" s="54"/>
      <c r="BNU100" s="54"/>
      <c r="BNV100" s="54"/>
      <c r="BNW100" s="54"/>
      <c r="BNX100" s="54"/>
      <c r="BNY100" s="54"/>
      <c r="BNZ100" s="54"/>
      <c r="BOA100" s="54"/>
      <c r="BOB100" s="54"/>
      <c r="BOC100" s="54"/>
      <c r="BOD100" s="54"/>
      <c r="BOE100" s="54"/>
      <c r="BOF100" s="54"/>
      <c r="BOG100" s="54"/>
      <c r="BOH100" s="54"/>
      <c r="BOI100" s="54"/>
      <c r="BOJ100" s="54"/>
      <c r="BOK100" s="54"/>
      <c r="BOL100" s="54"/>
      <c r="BOM100" s="54"/>
      <c r="BON100" s="54"/>
      <c r="BOO100" s="54"/>
      <c r="BOP100" s="54"/>
      <c r="BOQ100" s="54"/>
      <c r="BOR100" s="54"/>
      <c r="BOS100" s="54"/>
      <c r="BOT100" s="54"/>
      <c r="BOU100" s="54"/>
      <c r="BOV100" s="54"/>
      <c r="BOW100" s="54"/>
      <c r="BOX100" s="54"/>
      <c r="BOY100" s="54"/>
      <c r="BOZ100" s="54"/>
      <c r="BPA100" s="54"/>
      <c r="BPB100" s="54"/>
      <c r="BPC100" s="54"/>
      <c r="BPD100" s="54"/>
      <c r="BPE100" s="54"/>
      <c r="BPF100" s="54"/>
      <c r="BPG100" s="54"/>
      <c r="BPH100" s="54"/>
      <c r="BPI100" s="54"/>
      <c r="BPJ100" s="54"/>
      <c r="BPK100" s="54"/>
      <c r="BPL100" s="54"/>
      <c r="BPM100" s="54"/>
      <c r="BPN100" s="54"/>
      <c r="BPO100" s="54"/>
      <c r="BPP100" s="54"/>
      <c r="BPQ100" s="54"/>
      <c r="BPR100" s="54"/>
      <c r="BPS100" s="54"/>
      <c r="BPT100" s="54"/>
      <c r="BPU100" s="54"/>
      <c r="BPV100" s="54"/>
      <c r="BPW100" s="54"/>
      <c r="BPX100" s="54"/>
      <c r="BPY100" s="54"/>
      <c r="BPZ100" s="54"/>
      <c r="BQA100" s="54"/>
      <c r="BQB100" s="54"/>
      <c r="BQC100" s="54"/>
      <c r="BQD100" s="54"/>
      <c r="BQE100" s="54"/>
      <c r="BQF100" s="54"/>
      <c r="BQG100" s="54"/>
      <c r="BQH100" s="54"/>
      <c r="BQI100" s="54"/>
      <c r="BQJ100" s="54"/>
      <c r="BQK100" s="54"/>
      <c r="BQL100" s="54"/>
      <c r="BQM100" s="54"/>
      <c r="BQN100" s="54"/>
      <c r="BQO100" s="54"/>
      <c r="BQP100" s="54"/>
      <c r="BQQ100" s="54"/>
      <c r="BQR100" s="54"/>
      <c r="BQS100" s="54"/>
      <c r="BQT100" s="54"/>
      <c r="BQU100" s="54"/>
      <c r="BQV100" s="54"/>
      <c r="BQW100" s="54"/>
      <c r="BQX100" s="54"/>
      <c r="BQY100" s="54"/>
      <c r="BQZ100" s="54"/>
      <c r="BRA100" s="54"/>
      <c r="BRB100" s="54"/>
      <c r="BRC100" s="54"/>
      <c r="BRD100" s="54"/>
      <c r="BRE100" s="54"/>
      <c r="BRF100" s="54"/>
      <c r="BRG100" s="54"/>
      <c r="BRH100" s="54"/>
      <c r="BRI100" s="54"/>
      <c r="BRJ100" s="54"/>
      <c r="BRK100" s="54"/>
      <c r="BRL100" s="54"/>
      <c r="BRM100" s="54"/>
      <c r="BRN100" s="54"/>
      <c r="BRO100" s="54"/>
      <c r="BRP100" s="54"/>
      <c r="BRQ100" s="54"/>
      <c r="BRR100" s="54"/>
      <c r="BRS100" s="54"/>
      <c r="BRT100" s="54"/>
      <c r="BRU100" s="54"/>
      <c r="BRV100" s="54"/>
      <c r="BRW100" s="54"/>
      <c r="BRX100" s="54"/>
      <c r="BRY100" s="54"/>
      <c r="BRZ100" s="54"/>
      <c r="BSA100" s="54"/>
      <c r="BSB100" s="54"/>
      <c r="BSC100" s="54"/>
      <c r="BSD100" s="54"/>
      <c r="BSE100" s="54"/>
      <c r="BSF100" s="54"/>
      <c r="BSG100" s="54"/>
      <c r="BSH100" s="54"/>
      <c r="BSI100" s="54"/>
      <c r="BSJ100" s="54"/>
      <c r="BSK100" s="54"/>
      <c r="BSL100" s="54"/>
      <c r="BSM100" s="54"/>
      <c r="BSN100" s="54"/>
      <c r="BSO100" s="54"/>
      <c r="BSP100" s="54"/>
      <c r="BSQ100" s="54"/>
      <c r="BSR100" s="54"/>
      <c r="BSS100" s="54"/>
      <c r="BST100" s="54"/>
      <c r="BSU100" s="54"/>
      <c r="BSV100" s="54"/>
      <c r="BSW100" s="54"/>
      <c r="BSX100" s="54"/>
      <c r="BSY100" s="54"/>
      <c r="BSZ100" s="54"/>
      <c r="BTA100" s="54"/>
      <c r="BTB100" s="54"/>
      <c r="BTC100" s="54"/>
      <c r="BTD100" s="54"/>
      <c r="BTE100" s="54"/>
      <c r="BTF100" s="54"/>
      <c r="BTG100" s="54"/>
      <c r="BTH100" s="54"/>
      <c r="BTI100" s="54"/>
      <c r="BTJ100" s="54"/>
      <c r="BTK100" s="54"/>
      <c r="BTL100" s="54"/>
      <c r="BTM100" s="54"/>
      <c r="BTN100" s="54"/>
      <c r="BTO100" s="54"/>
      <c r="BTP100" s="54"/>
      <c r="BTQ100" s="54"/>
      <c r="BTR100" s="54"/>
      <c r="BTS100" s="54"/>
      <c r="BTT100" s="54"/>
      <c r="BTU100" s="54"/>
      <c r="BTV100" s="54"/>
      <c r="BTW100" s="54"/>
      <c r="BTX100" s="54"/>
      <c r="BTY100" s="54"/>
      <c r="BTZ100" s="54"/>
      <c r="BUA100" s="54"/>
      <c r="BUB100" s="54"/>
      <c r="BUC100" s="54"/>
      <c r="BUD100" s="54"/>
      <c r="BUE100" s="54"/>
      <c r="BUF100" s="54"/>
      <c r="BUG100" s="54"/>
      <c r="BUH100" s="54"/>
      <c r="BUI100" s="54"/>
      <c r="BUJ100" s="54"/>
      <c r="BUK100" s="54"/>
      <c r="BUL100" s="54"/>
      <c r="BUM100" s="54"/>
      <c r="BUN100" s="54"/>
      <c r="BUO100" s="54"/>
      <c r="BUP100" s="54"/>
      <c r="BUQ100" s="54"/>
      <c r="BUR100" s="54"/>
      <c r="BUS100" s="54"/>
      <c r="BUT100" s="54"/>
      <c r="BUU100" s="54"/>
      <c r="BUV100" s="54"/>
      <c r="BUW100" s="54"/>
      <c r="BUX100" s="54"/>
      <c r="BUY100" s="54"/>
      <c r="BUZ100" s="54"/>
      <c r="BVA100" s="54"/>
      <c r="BVB100" s="54"/>
      <c r="BVC100" s="54"/>
      <c r="BVD100" s="54"/>
      <c r="BVE100" s="54"/>
      <c r="BVF100" s="54"/>
      <c r="BVG100" s="54"/>
      <c r="BVH100" s="54"/>
      <c r="BVI100" s="54"/>
      <c r="BVJ100" s="54"/>
      <c r="BVK100" s="54"/>
      <c r="BVL100" s="54"/>
      <c r="BVM100" s="54"/>
      <c r="BVN100" s="54"/>
      <c r="BVO100" s="54"/>
      <c r="BVP100" s="54"/>
      <c r="BVQ100" s="54"/>
      <c r="BVR100" s="54"/>
      <c r="BVS100" s="54"/>
      <c r="BVT100" s="54"/>
      <c r="BVU100" s="54"/>
      <c r="BVV100" s="54"/>
      <c r="BVW100" s="54"/>
      <c r="BVX100" s="54"/>
      <c r="BVY100" s="54"/>
      <c r="BVZ100" s="54"/>
      <c r="BWA100" s="54"/>
      <c r="BWB100" s="54"/>
      <c r="BWC100" s="54"/>
      <c r="BWD100" s="54"/>
      <c r="BWE100" s="54"/>
      <c r="BWF100" s="54"/>
      <c r="BWG100" s="54"/>
      <c r="BWH100" s="54"/>
      <c r="BWI100" s="54"/>
      <c r="BWJ100" s="54"/>
      <c r="BWK100" s="54"/>
      <c r="BWL100" s="54"/>
      <c r="BWM100" s="54"/>
      <c r="BWN100" s="54"/>
      <c r="BWO100" s="54"/>
      <c r="BWP100" s="54"/>
      <c r="BWQ100" s="54"/>
      <c r="BWR100" s="54"/>
      <c r="BWS100" s="54"/>
      <c r="BWT100" s="54"/>
      <c r="BWU100" s="54"/>
      <c r="BWV100" s="54"/>
      <c r="BWW100" s="54"/>
      <c r="BWX100" s="54"/>
      <c r="BWY100" s="54"/>
      <c r="BWZ100" s="54"/>
      <c r="BXA100" s="54"/>
      <c r="BXB100" s="54"/>
      <c r="BXC100" s="54"/>
      <c r="BXD100" s="54"/>
      <c r="BXE100" s="54"/>
      <c r="BXF100" s="54"/>
      <c r="BXG100" s="54"/>
      <c r="BXH100" s="54"/>
      <c r="BXI100" s="54"/>
      <c r="BXJ100" s="54"/>
      <c r="BXK100" s="54"/>
      <c r="BXL100" s="54"/>
      <c r="BXM100" s="54"/>
      <c r="BXN100" s="54"/>
      <c r="BXO100" s="54"/>
      <c r="BXP100" s="54"/>
      <c r="BXQ100" s="54"/>
      <c r="BXR100" s="54"/>
      <c r="BXS100" s="54"/>
      <c r="BXT100" s="54"/>
      <c r="BXU100" s="54"/>
      <c r="BXV100" s="54"/>
      <c r="BXW100" s="54"/>
      <c r="BXX100" s="54"/>
      <c r="BXY100" s="54"/>
      <c r="BXZ100" s="54"/>
      <c r="BYA100" s="54"/>
      <c r="BYB100" s="54"/>
      <c r="BYC100" s="54"/>
      <c r="BYD100" s="54"/>
      <c r="BYE100" s="54"/>
      <c r="BYF100" s="54"/>
      <c r="BYG100" s="54"/>
      <c r="BYH100" s="54"/>
      <c r="BYI100" s="54"/>
      <c r="BYJ100" s="54"/>
      <c r="BYK100" s="54"/>
      <c r="BYL100" s="54"/>
      <c r="BYM100" s="54"/>
      <c r="BYN100" s="54"/>
      <c r="BYO100" s="54"/>
      <c r="BYP100" s="54"/>
      <c r="BYQ100" s="54"/>
      <c r="BYR100" s="54"/>
      <c r="BYS100" s="54"/>
      <c r="BYT100" s="54"/>
      <c r="BYU100" s="54"/>
      <c r="BYV100" s="54"/>
      <c r="BYW100" s="54"/>
      <c r="BYX100" s="54"/>
      <c r="BYY100" s="54"/>
      <c r="BYZ100" s="54"/>
      <c r="BZA100" s="54"/>
      <c r="BZB100" s="54"/>
      <c r="BZC100" s="54"/>
      <c r="BZD100" s="54"/>
      <c r="BZE100" s="54"/>
      <c r="BZF100" s="54"/>
      <c r="BZG100" s="54"/>
      <c r="BZH100" s="54"/>
      <c r="BZI100" s="54"/>
      <c r="BZJ100" s="54"/>
      <c r="BZK100" s="54"/>
      <c r="BZL100" s="54"/>
      <c r="BZM100" s="54"/>
      <c r="BZN100" s="54"/>
      <c r="BZO100" s="54"/>
      <c r="BZP100" s="54"/>
      <c r="BZQ100" s="54"/>
      <c r="BZR100" s="54"/>
      <c r="BZS100" s="54"/>
      <c r="BZT100" s="54"/>
      <c r="BZU100" s="54"/>
      <c r="BZV100" s="54"/>
      <c r="BZW100" s="54"/>
      <c r="BZX100" s="54"/>
      <c r="BZY100" s="54"/>
      <c r="BZZ100" s="54"/>
      <c r="CAA100" s="54"/>
      <c r="CAB100" s="54"/>
      <c r="CAC100" s="54"/>
      <c r="CAD100" s="54"/>
      <c r="CAE100" s="54"/>
      <c r="CAF100" s="54"/>
      <c r="CAG100" s="54"/>
      <c r="CAH100" s="54"/>
      <c r="CAI100" s="54"/>
      <c r="CAJ100" s="54"/>
      <c r="CAK100" s="54"/>
      <c r="CAL100" s="54"/>
      <c r="CAM100" s="54"/>
      <c r="CAN100" s="54"/>
      <c r="CAO100" s="54"/>
      <c r="CAP100" s="54"/>
      <c r="CAQ100" s="54"/>
      <c r="CAR100" s="54"/>
      <c r="CAS100" s="54"/>
      <c r="CAT100" s="54"/>
      <c r="CAU100" s="54"/>
      <c r="CAV100" s="54"/>
      <c r="CAW100" s="54"/>
      <c r="CAX100" s="54"/>
      <c r="CAY100" s="54"/>
      <c r="CAZ100" s="54"/>
      <c r="CBA100" s="54"/>
      <c r="CBB100" s="54"/>
      <c r="CBC100" s="54"/>
      <c r="CBD100" s="54"/>
      <c r="CBE100" s="54"/>
      <c r="CBF100" s="54"/>
      <c r="CBG100" s="54"/>
      <c r="CBH100" s="54"/>
      <c r="CBI100" s="54"/>
      <c r="CBJ100" s="54"/>
      <c r="CBK100" s="54"/>
      <c r="CBL100" s="54"/>
      <c r="CBM100" s="54"/>
      <c r="CBN100" s="54"/>
      <c r="CBO100" s="54"/>
      <c r="CBP100" s="54"/>
      <c r="CBQ100" s="54"/>
      <c r="CBR100" s="54"/>
      <c r="CBS100" s="54"/>
      <c r="CBT100" s="54"/>
      <c r="CBU100" s="54"/>
      <c r="CBV100" s="54"/>
      <c r="CBW100" s="54"/>
      <c r="CBX100" s="54"/>
      <c r="CBY100" s="54"/>
      <c r="CBZ100" s="54"/>
      <c r="CCA100" s="54"/>
      <c r="CCB100" s="54"/>
      <c r="CCC100" s="54"/>
      <c r="CCD100" s="54"/>
      <c r="CCE100" s="54"/>
      <c r="CCF100" s="54"/>
      <c r="CCG100" s="54"/>
      <c r="CCH100" s="54"/>
      <c r="CCI100" s="54"/>
      <c r="CCJ100" s="54"/>
      <c r="CCK100" s="54"/>
      <c r="CCL100" s="54"/>
      <c r="CCM100" s="54"/>
      <c r="CCN100" s="54"/>
      <c r="CCO100" s="54"/>
      <c r="CCP100" s="54"/>
      <c r="CCQ100" s="54"/>
      <c r="CCR100" s="54"/>
      <c r="CCS100" s="54"/>
      <c r="CCT100" s="54"/>
      <c r="CCU100" s="54"/>
      <c r="CCV100" s="54"/>
      <c r="CCW100" s="54"/>
      <c r="CCX100" s="54"/>
      <c r="CCY100" s="54"/>
      <c r="CCZ100" s="54"/>
      <c r="CDA100" s="54"/>
      <c r="CDB100" s="54"/>
      <c r="CDC100" s="54"/>
      <c r="CDD100" s="54"/>
      <c r="CDE100" s="54"/>
      <c r="CDF100" s="54"/>
      <c r="CDG100" s="54"/>
      <c r="CDH100" s="54"/>
      <c r="CDI100" s="54"/>
      <c r="CDJ100" s="54"/>
      <c r="CDK100" s="54"/>
      <c r="CDL100" s="54"/>
      <c r="CDM100" s="54"/>
      <c r="CDN100" s="54"/>
      <c r="CDO100" s="54"/>
      <c r="CDP100" s="54"/>
      <c r="CDQ100" s="54"/>
      <c r="CDR100" s="54"/>
      <c r="CDS100" s="54"/>
      <c r="CDT100" s="54"/>
      <c r="CDU100" s="54"/>
      <c r="CDV100" s="54"/>
      <c r="CDW100" s="54"/>
      <c r="CDX100" s="54"/>
      <c r="CDY100" s="54"/>
      <c r="CDZ100" s="54"/>
      <c r="CEA100" s="54"/>
      <c r="CEB100" s="54"/>
      <c r="CEC100" s="54"/>
      <c r="CED100" s="54"/>
      <c r="CEE100" s="54"/>
      <c r="CEF100" s="54"/>
      <c r="CEG100" s="54"/>
      <c r="CEH100" s="54"/>
      <c r="CEI100" s="54"/>
      <c r="CEJ100" s="54"/>
      <c r="CEK100" s="54"/>
      <c r="CEL100" s="54"/>
      <c r="CEM100" s="54"/>
      <c r="CEN100" s="54"/>
      <c r="CEO100" s="54"/>
      <c r="CEP100" s="54"/>
      <c r="CEQ100" s="54"/>
      <c r="CER100" s="54"/>
      <c r="CES100" s="54"/>
      <c r="CET100" s="54"/>
      <c r="CEU100" s="54"/>
      <c r="CEV100" s="54"/>
      <c r="CEW100" s="54"/>
      <c r="CEX100" s="54"/>
      <c r="CEY100" s="54"/>
      <c r="CEZ100" s="54"/>
      <c r="CFA100" s="54"/>
      <c r="CFB100" s="54"/>
      <c r="CFC100" s="54"/>
      <c r="CFD100" s="54"/>
      <c r="CFE100" s="54"/>
      <c r="CFF100" s="54"/>
      <c r="CFG100" s="54"/>
      <c r="CFH100" s="54"/>
      <c r="CFI100" s="54"/>
      <c r="CFJ100" s="54"/>
      <c r="CFK100" s="54"/>
      <c r="CFL100" s="54"/>
      <c r="CFM100" s="54"/>
      <c r="CFN100" s="54"/>
      <c r="CFO100" s="54"/>
      <c r="CFP100" s="54"/>
      <c r="CFQ100" s="54"/>
      <c r="CFR100" s="54"/>
      <c r="CFS100" s="54"/>
      <c r="CFT100" s="54"/>
      <c r="CFU100" s="54"/>
      <c r="CFV100" s="54"/>
      <c r="CFW100" s="54"/>
      <c r="CFX100" s="54"/>
      <c r="CFY100" s="54"/>
      <c r="CFZ100" s="54"/>
      <c r="CGA100" s="54"/>
      <c r="CGB100" s="54"/>
      <c r="CGC100" s="54"/>
      <c r="CGD100" s="54"/>
      <c r="CGE100" s="54"/>
      <c r="CGF100" s="54"/>
      <c r="CGG100" s="54"/>
      <c r="CGH100" s="54"/>
      <c r="CGI100" s="54"/>
      <c r="CGJ100" s="54"/>
      <c r="CGK100" s="54"/>
      <c r="CGL100" s="54"/>
      <c r="CGM100" s="54"/>
      <c r="CGN100" s="54"/>
      <c r="CGO100" s="54"/>
      <c r="CGP100" s="54"/>
      <c r="CGQ100" s="54"/>
      <c r="CGR100" s="54"/>
      <c r="CGS100" s="54"/>
      <c r="CGT100" s="54"/>
      <c r="CGU100" s="54"/>
      <c r="CGV100" s="54"/>
      <c r="CGW100" s="54"/>
      <c r="CGX100" s="54"/>
      <c r="CGY100" s="54"/>
      <c r="CGZ100" s="54"/>
      <c r="CHA100" s="54"/>
      <c r="CHB100" s="54"/>
      <c r="CHC100" s="54"/>
      <c r="CHD100" s="54"/>
      <c r="CHE100" s="54"/>
      <c r="CHF100" s="54"/>
      <c r="CHG100" s="54"/>
      <c r="CHH100" s="54"/>
      <c r="CHI100" s="54"/>
      <c r="CHJ100" s="54"/>
      <c r="CHK100" s="54"/>
      <c r="CHL100" s="54"/>
      <c r="CHM100" s="54"/>
      <c r="CHN100" s="54"/>
      <c r="CHO100" s="54"/>
      <c r="CHP100" s="54"/>
      <c r="CHQ100" s="54"/>
      <c r="CHR100" s="54"/>
      <c r="CHS100" s="54"/>
      <c r="CHT100" s="54"/>
      <c r="CHU100" s="54"/>
      <c r="CHV100" s="54"/>
      <c r="CHW100" s="54"/>
      <c r="CHX100" s="54"/>
      <c r="CHY100" s="54"/>
      <c r="CHZ100" s="54"/>
      <c r="CIA100" s="54"/>
      <c r="CIB100" s="54"/>
      <c r="CIC100" s="54"/>
      <c r="CID100" s="54"/>
      <c r="CIE100" s="54"/>
      <c r="CIF100" s="54"/>
      <c r="CIG100" s="54"/>
      <c r="CIH100" s="54"/>
      <c r="CII100" s="54"/>
      <c r="CIJ100" s="54"/>
      <c r="CIK100" s="54"/>
      <c r="CIL100" s="54"/>
      <c r="CIM100" s="54"/>
      <c r="CIN100" s="54"/>
      <c r="CIO100" s="54"/>
      <c r="CIP100" s="54"/>
      <c r="CIQ100" s="54"/>
      <c r="CIR100" s="54"/>
      <c r="CIS100" s="54"/>
      <c r="CIT100" s="54"/>
      <c r="CIU100" s="54"/>
      <c r="CIV100" s="54"/>
      <c r="CIW100" s="54"/>
      <c r="CIX100" s="54"/>
      <c r="CIY100" s="54"/>
      <c r="CIZ100" s="54"/>
      <c r="CJA100" s="54"/>
      <c r="CJB100" s="54"/>
      <c r="CJC100" s="54"/>
      <c r="CJD100" s="54"/>
      <c r="CJE100" s="54"/>
      <c r="CJF100" s="54"/>
      <c r="CJG100" s="54"/>
      <c r="CJH100" s="54"/>
      <c r="CJI100" s="54"/>
      <c r="CJJ100" s="54"/>
      <c r="CJK100" s="54"/>
      <c r="CJL100" s="54"/>
      <c r="CJM100" s="54"/>
      <c r="CJN100" s="54"/>
      <c r="CJO100" s="54"/>
      <c r="CJP100" s="54"/>
      <c r="CJQ100" s="54"/>
      <c r="CJR100" s="54"/>
      <c r="CJS100" s="54"/>
      <c r="CJT100" s="54"/>
      <c r="CJU100" s="54"/>
      <c r="CJV100" s="54"/>
      <c r="CJW100" s="54"/>
      <c r="CJX100" s="54"/>
      <c r="CJY100" s="54"/>
      <c r="CJZ100" s="54"/>
      <c r="CKA100" s="54"/>
      <c r="CKB100" s="54"/>
      <c r="CKC100" s="54"/>
      <c r="CKD100" s="54"/>
      <c r="CKE100" s="54"/>
      <c r="CKF100" s="54"/>
      <c r="CKG100" s="54"/>
      <c r="CKH100" s="54"/>
      <c r="CKI100" s="54"/>
      <c r="CKJ100" s="54"/>
      <c r="CKK100" s="54"/>
      <c r="CKL100" s="54"/>
      <c r="CKM100" s="54"/>
      <c r="CKN100" s="54"/>
      <c r="CKO100" s="54"/>
      <c r="CKP100" s="54"/>
      <c r="CKQ100" s="54"/>
      <c r="CKR100" s="54"/>
      <c r="CKS100" s="54"/>
      <c r="CKT100" s="54"/>
      <c r="CKU100" s="54"/>
      <c r="CKV100" s="54"/>
      <c r="CKW100" s="54"/>
      <c r="CKX100" s="54"/>
      <c r="CKY100" s="54"/>
      <c r="CKZ100" s="54"/>
      <c r="CLA100" s="54"/>
      <c r="CLB100" s="54"/>
      <c r="CLC100" s="54"/>
      <c r="CLD100" s="54"/>
      <c r="CLE100" s="54"/>
      <c r="CLF100" s="54"/>
      <c r="CLG100" s="54"/>
      <c r="CLH100" s="54"/>
      <c r="CLI100" s="54"/>
      <c r="CLJ100" s="54"/>
      <c r="CLK100" s="54"/>
      <c r="CLL100" s="54"/>
      <c r="CLM100" s="54"/>
      <c r="CLN100" s="54"/>
      <c r="CLO100" s="54"/>
      <c r="CLP100" s="54"/>
      <c r="CLQ100" s="54"/>
      <c r="CLR100" s="54"/>
      <c r="CLS100" s="54"/>
      <c r="CLT100" s="54"/>
      <c r="CLU100" s="54"/>
      <c r="CLV100" s="54"/>
      <c r="CLW100" s="54"/>
      <c r="CLX100" s="54"/>
      <c r="CLY100" s="54"/>
      <c r="CLZ100" s="54"/>
      <c r="CMA100" s="54"/>
      <c r="CMB100" s="54"/>
      <c r="CMC100" s="54"/>
      <c r="CMD100" s="54"/>
      <c r="CME100" s="54"/>
      <c r="CMF100" s="54"/>
      <c r="CMG100" s="54"/>
      <c r="CMH100" s="54"/>
      <c r="CMI100" s="54"/>
      <c r="CMJ100" s="54"/>
      <c r="CMK100" s="54"/>
      <c r="CML100" s="54"/>
      <c r="CMM100" s="54"/>
      <c r="CMN100" s="54"/>
      <c r="CMO100" s="54"/>
      <c r="CMP100" s="54"/>
      <c r="CMQ100" s="54"/>
      <c r="CMR100" s="54"/>
      <c r="CMS100" s="54"/>
      <c r="CMT100" s="54"/>
      <c r="CMU100" s="54"/>
      <c r="CMV100" s="54"/>
      <c r="CMW100" s="54"/>
      <c r="CMX100" s="54"/>
      <c r="CMY100" s="54"/>
      <c r="CMZ100" s="54"/>
      <c r="CNA100" s="54"/>
      <c r="CNB100" s="54"/>
      <c r="CNC100" s="54"/>
      <c r="CND100" s="54"/>
      <c r="CNE100" s="54"/>
      <c r="CNF100" s="54"/>
      <c r="CNG100" s="54"/>
      <c r="CNH100" s="54"/>
      <c r="CNI100" s="54"/>
      <c r="CNJ100" s="54"/>
      <c r="CNK100" s="54"/>
      <c r="CNL100" s="54"/>
      <c r="CNM100" s="54"/>
      <c r="CNN100" s="54"/>
      <c r="CNO100" s="54"/>
      <c r="CNP100" s="54"/>
      <c r="CNQ100" s="54"/>
      <c r="CNR100" s="54"/>
      <c r="CNS100" s="54"/>
      <c r="CNT100" s="54"/>
      <c r="CNU100" s="54"/>
      <c r="CNV100" s="54"/>
      <c r="CNW100" s="54"/>
      <c r="CNX100" s="54"/>
      <c r="CNY100" s="54"/>
      <c r="CNZ100" s="54"/>
      <c r="COA100" s="54"/>
      <c r="COB100" s="54"/>
      <c r="COC100" s="54"/>
      <c r="COD100" s="54"/>
      <c r="COE100" s="54"/>
      <c r="COF100" s="54"/>
      <c r="COG100" s="54"/>
      <c r="COH100" s="54"/>
      <c r="COI100" s="54"/>
      <c r="COJ100" s="54"/>
      <c r="COK100" s="54"/>
      <c r="COL100" s="54"/>
      <c r="COM100" s="54"/>
      <c r="CON100" s="54"/>
      <c r="COO100" s="54"/>
      <c r="COP100" s="54"/>
      <c r="COQ100" s="54"/>
      <c r="COR100" s="54"/>
      <c r="COS100" s="54"/>
      <c r="COT100" s="54"/>
      <c r="COU100" s="54"/>
      <c r="COV100" s="54"/>
      <c r="COW100" s="54"/>
      <c r="COX100" s="54"/>
      <c r="COY100" s="54"/>
      <c r="COZ100" s="54"/>
      <c r="CPA100" s="54"/>
      <c r="CPB100" s="54"/>
      <c r="CPC100" s="54"/>
      <c r="CPD100" s="54"/>
      <c r="CPE100" s="54"/>
      <c r="CPF100" s="54"/>
      <c r="CPG100" s="54"/>
      <c r="CPH100" s="54"/>
      <c r="CPI100" s="54"/>
      <c r="CPJ100" s="54"/>
      <c r="CPK100" s="54"/>
      <c r="CPL100" s="54"/>
      <c r="CPM100" s="54"/>
      <c r="CPN100" s="54"/>
      <c r="CPO100" s="54"/>
      <c r="CPP100" s="54"/>
      <c r="CPQ100" s="54"/>
      <c r="CPR100" s="54"/>
      <c r="CPS100" s="54"/>
      <c r="CPT100" s="54"/>
      <c r="CPU100" s="54"/>
      <c r="CPV100" s="54"/>
      <c r="CPW100" s="54"/>
      <c r="CPX100" s="54"/>
      <c r="CPY100" s="54"/>
      <c r="CPZ100" s="54"/>
      <c r="CQA100" s="54"/>
      <c r="CQB100" s="54"/>
      <c r="CQC100" s="54"/>
      <c r="CQD100" s="54"/>
      <c r="CQE100" s="54"/>
      <c r="CQF100" s="54"/>
      <c r="CQG100" s="54"/>
      <c r="CQH100" s="54"/>
      <c r="CQI100" s="54"/>
      <c r="CQJ100" s="54"/>
      <c r="CQK100" s="54"/>
      <c r="CQL100" s="54"/>
      <c r="CQM100" s="54"/>
      <c r="CQN100" s="54"/>
      <c r="CQO100" s="54"/>
      <c r="CQP100" s="54"/>
      <c r="CQQ100" s="54"/>
      <c r="CQR100" s="54"/>
      <c r="CQS100" s="54"/>
      <c r="CQT100" s="54"/>
      <c r="CQU100" s="54"/>
      <c r="CQV100" s="54"/>
      <c r="CQW100" s="54"/>
      <c r="CQX100" s="54"/>
      <c r="CQY100" s="54"/>
      <c r="CQZ100" s="54"/>
      <c r="CRA100" s="54"/>
      <c r="CRB100" s="54"/>
      <c r="CRC100" s="54"/>
      <c r="CRD100" s="54"/>
      <c r="CRE100" s="54"/>
      <c r="CRF100" s="54"/>
      <c r="CRG100" s="54"/>
      <c r="CRH100" s="54"/>
      <c r="CRI100" s="54"/>
      <c r="CRJ100" s="54"/>
      <c r="CRK100" s="54"/>
      <c r="CRL100" s="54"/>
      <c r="CRM100" s="54"/>
      <c r="CRN100" s="54"/>
      <c r="CRO100" s="54"/>
      <c r="CRP100" s="54"/>
      <c r="CRQ100" s="54"/>
      <c r="CRR100" s="54"/>
      <c r="CRS100" s="54"/>
      <c r="CRT100" s="54"/>
      <c r="CRU100" s="54"/>
      <c r="CRV100" s="54"/>
      <c r="CRW100" s="54"/>
      <c r="CRX100" s="54"/>
      <c r="CRY100" s="54"/>
      <c r="CRZ100" s="54"/>
      <c r="CSA100" s="54"/>
      <c r="CSB100" s="54"/>
      <c r="CSC100" s="54"/>
      <c r="CSD100" s="54"/>
      <c r="CSE100" s="54"/>
      <c r="CSF100" s="54"/>
      <c r="CSG100" s="54"/>
      <c r="CSH100" s="54"/>
      <c r="CSI100" s="54"/>
      <c r="CSJ100" s="54"/>
      <c r="CSK100" s="54"/>
      <c r="CSL100" s="54"/>
      <c r="CSM100" s="54"/>
      <c r="CSN100" s="54"/>
      <c r="CSO100" s="54"/>
      <c r="CSP100" s="54"/>
      <c r="CSQ100" s="54"/>
      <c r="CSR100" s="54"/>
      <c r="CSS100" s="54"/>
      <c r="CST100" s="54"/>
      <c r="CSU100" s="54"/>
      <c r="CSV100" s="54"/>
      <c r="CSW100" s="54"/>
      <c r="CSX100" s="54"/>
      <c r="CSY100" s="54"/>
      <c r="CSZ100" s="54"/>
      <c r="CTA100" s="54"/>
      <c r="CTB100" s="54"/>
      <c r="CTC100" s="54"/>
      <c r="CTD100" s="54"/>
      <c r="CTE100" s="54"/>
      <c r="CTF100" s="54"/>
      <c r="CTG100" s="54"/>
      <c r="CTH100" s="54"/>
      <c r="CTI100" s="54"/>
      <c r="CTJ100" s="54"/>
      <c r="CTK100" s="54"/>
      <c r="CTL100" s="54"/>
      <c r="CTM100" s="54"/>
      <c r="CTN100" s="54"/>
      <c r="CTO100" s="54"/>
      <c r="CTP100" s="54"/>
      <c r="CTQ100" s="54"/>
      <c r="CTR100" s="54"/>
      <c r="CTS100" s="54"/>
      <c r="CTT100" s="54"/>
      <c r="CTU100" s="54"/>
      <c r="CTV100" s="54"/>
      <c r="CTW100" s="54"/>
      <c r="CTX100" s="54"/>
      <c r="CTY100" s="54"/>
      <c r="CTZ100" s="54"/>
      <c r="CUA100" s="54"/>
      <c r="CUB100" s="54"/>
      <c r="CUC100" s="54"/>
      <c r="CUD100" s="54"/>
      <c r="CUE100" s="54"/>
      <c r="CUF100" s="54"/>
      <c r="CUG100" s="54"/>
      <c r="CUH100" s="54"/>
      <c r="CUI100" s="54"/>
      <c r="CUJ100" s="54"/>
      <c r="CUK100" s="54"/>
      <c r="CUL100" s="54"/>
      <c r="CUM100" s="54"/>
      <c r="CUN100" s="54"/>
      <c r="CUO100" s="54"/>
      <c r="CUP100" s="54"/>
      <c r="CUQ100" s="54"/>
      <c r="CUR100" s="54"/>
      <c r="CUS100" s="54"/>
      <c r="CUT100" s="54"/>
      <c r="CUU100" s="54"/>
      <c r="CUV100" s="54"/>
      <c r="CUW100" s="54"/>
      <c r="CUX100" s="54"/>
      <c r="CUY100" s="54"/>
      <c r="CUZ100" s="54"/>
      <c r="CVA100" s="54"/>
      <c r="CVB100" s="54"/>
      <c r="CVC100" s="54"/>
      <c r="CVD100" s="54"/>
      <c r="CVE100" s="54"/>
      <c r="CVF100" s="54"/>
      <c r="CVG100" s="54"/>
      <c r="CVH100" s="54"/>
      <c r="CVI100" s="54"/>
      <c r="CVJ100" s="54"/>
      <c r="CVK100" s="54"/>
      <c r="CVL100" s="54"/>
      <c r="CVM100" s="54"/>
      <c r="CVN100" s="54"/>
      <c r="CVO100" s="54"/>
      <c r="CVP100" s="54"/>
      <c r="CVQ100" s="54"/>
      <c r="CVR100" s="54"/>
      <c r="CVS100" s="54"/>
      <c r="CVT100" s="54"/>
      <c r="CVU100" s="54"/>
      <c r="CVV100" s="54"/>
      <c r="CVW100" s="54"/>
      <c r="CVX100" s="54"/>
      <c r="CVY100" s="54"/>
      <c r="CVZ100" s="54"/>
      <c r="CWA100" s="54"/>
      <c r="CWB100" s="54"/>
      <c r="CWC100" s="54"/>
      <c r="CWD100" s="54"/>
      <c r="CWE100" s="54"/>
      <c r="CWF100" s="54"/>
      <c r="CWG100" s="54"/>
      <c r="CWH100" s="54"/>
      <c r="CWI100" s="54"/>
      <c r="CWJ100" s="54"/>
      <c r="CWK100" s="54"/>
      <c r="CWL100" s="54"/>
      <c r="CWM100" s="54"/>
      <c r="CWN100" s="54"/>
      <c r="CWO100" s="54"/>
      <c r="CWP100" s="54"/>
      <c r="CWQ100" s="54"/>
      <c r="CWR100" s="54"/>
      <c r="CWS100" s="54"/>
      <c r="CWT100" s="54"/>
      <c r="CWU100" s="54"/>
      <c r="CWV100" s="54"/>
      <c r="CWW100" s="54"/>
      <c r="CWX100" s="54"/>
      <c r="CWY100" s="54"/>
      <c r="CWZ100" s="54"/>
      <c r="CXA100" s="54"/>
      <c r="CXB100" s="54"/>
      <c r="CXC100" s="54"/>
      <c r="CXD100" s="54"/>
      <c r="CXE100" s="54"/>
      <c r="CXF100" s="54"/>
      <c r="CXG100" s="54"/>
      <c r="CXH100" s="54"/>
      <c r="CXI100" s="54"/>
      <c r="CXJ100" s="54"/>
      <c r="CXK100" s="54"/>
      <c r="CXL100" s="54"/>
      <c r="CXM100" s="54"/>
      <c r="CXN100" s="54"/>
      <c r="CXO100" s="54"/>
      <c r="CXP100" s="54"/>
      <c r="CXQ100" s="54"/>
      <c r="CXR100" s="54"/>
      <c r="CXS100" s="54"/>
      <c r="CXT100" s="54"/>
      <c r="CXU100" s="54"/>
      <c r="CXV100" s="54"/>
      <c r="CXW100" s="54"/>
      <c r="CXX100" s="54"/>
      <c r="CXY100" s="54"/>
      <c r="CXZ100" s="54"/>
      <c r="CYA100" s="54"/>
      <c r="CYB100" s="54"/>
      <c r="CYC100" s="54"/>
      <c r="CYD100" s="54"/>
      <c r="CYE100" s="54"/>
      <c r="CYF100" s="54"/>
      <c r="CYG100" s="54"/>
      <c r="CYH100" s="54"/>
      <c r="CYI100" s="54"/>
      <c r="CYJ100" s="54"/>
      <c r="CYK100" s="54"/>
      <c r="CYL100" s="54"/>
      <c r="CYM100" s="54"/>
      <c r="CYN100" s="54"/>
      <c r="CYO100" s="54"/>
      <c r="CYP100" s="54"/>
      <c r="CYQ100" s="54"/>
      <c r="CYR100" s="54"/>
      <c r="CYS100" s="54"/>
      <c r="CYT100" s="54"/>
      <c r="CYU100" s="54"/>
      <c r="CYV100" s="54"/>
      <c r="CYW100" s="54"/>
      <c r="CYX100" s="54"/>
      <c r="CYY100" s="54"/>
      <c r="CYZ100" s="54"/>
      <c r="CZA100" s="54"/>
      <c r="CZB100" s="54"/>
      <c r="CZC100" s="54"/>
      <c r="CZD100" s="54"/>
      <c r="CZE100" s="54"/>
      <c r="CZF100" s="54"/>
      <c r="CZG100" s="54"/>
      <c r="CZH100" s="54"/>
      <c r="CZI100" s="54"/>
      <c r="CZJ100" s="54"/>
      <c r="CZK100" s="54"/>
      <c r="CZL100" s="54"/>
      <c r="CZM100" s="54"/>
      <c r="CZN100" s="54"/>
      <c r="CZO100" s="54"/>
      <c r="CZP100" s="54"/>
      <c r="CZQ100" s="54"/>
      <c r="CZR100" s="54"/>
      <c r="CZS100" s="54"/>
      <c r="CZT100" s="54"/>
      <c r="CZU100" s="54"/>
      <c r="CZV100" s="54"/>
      <c r="CZW100" s="54"/>
      <c r="CZX100" s="54"/>
      <c r="CZY100" s="54"/>
      <c r="CZZ100" s="54"/>
      <c r="DAA100" s="54"/>
      <c r="DAB100" s="54"/>
      <c r="DAC100" s="54"/>
      <c r="DAD100" s="54"/>
      <c r="DAE100" s="54"/>
      <c r="DAF100" s="54"/>
      <c r="DAG100" s="54"/>
      <c r="DAH100" s="54"/>
      <c r="DAI100" s="54"/>
      <c r="DAJ100" s="54"/>
      <c r="DAK100" s="54"/>
      <c r="DAL100" s="54"/>
      <c r="DAM100" s="54"/>
      <c r="DAN100" s="54"/>
      <c r="DAO100" s="54"/>
      <c r="DAP100" s="54"/>
      <c r="DAQ100" s="54"/>
      <c r="DAR100" s="54"/>
      <c r="DAS100" s="54"/>
      <c r="DAT100" s="54"/>
      <c r="DAU100" s="54"/>
      <c r="DAV100" s="54"/>
      <c r="DAW100" s="54"/>
      <c r="DAX100" s="54"/>
      <c r="DAY100" s="54"/>
      <c r="DAZ100" s="54"/>
      <c r="DBA100" s="54"/>
      <c r="DBB100" s="54"/>
      <c r="DBC100" s="54"/>
      <c r="DBD100" s="54"/>
      <c r="DBE100" s="54"/>
      <c r="DBF100" s="54"/>
      <c r="DBG100" s="54"/>
      <c r="DBH100" s="54"/>
      <c r="DBI100" s="54"/>
      <c r="DBJ100" s="54"/>
      <c r="DBK100" s="54"/>
      <c r="DBL100" s="54"/>
      <c r="DBM100" s="54"/>
      <c r="DBN100" s="54"/>
      <c r="DBO100" s="54"/>
      <c r="DBP100" s="54"/>
      <c r="DBQ100" s="54"/>
      <c r="DBR100" s="54"/>
      <c r="DBS100" s="54"/>
      <c r="DBT100" s="54"/>
      <c r="DBU100" s="54"/>
      <c r="DBV100" s="54"/>
      <c r="DBW100" s="54"/>
      <c r="DBX100" s="54"/>
      <c r="DBY100" s="54"/>
      <c r="DBZ100" s="54"/>
      <c r="DCA100" s="54"/>
      <c r="DCB100" s="54"/>
      <c r="DCC100" s="54"/>
      <c r="DCD100" s="54"/>
      <c r="DCE100" s="54"/>
      <c r="DCF100" s="54"/>
      <c r="DCG100" s="54"/>
      <c r="DCH100" s="54"/>
      <c r="DCI100" s="54"/>
      <c r="DCJ100" s="54"/>
      <c r="DCK100" s="54"/>
      <c r="DCL100" s="54"/>
      <c r="DCM100" s="54"/>
      <c r="DCN100" s="54"/>
      <c r="DCO100" s="54"/>
      <c r="DCP100" s="54"/>
      <c r="DCQ100" s="54"/>
      <c r="DCR100" s="54"/>
      <c r="DCS100" s="54"/>
      <c r="DCT100" s="54"/>
      <c r="DCU100" s="54"/>
      <c r="DCV100" s="54"/>
      <c r="DCW100" s="54"/>
      <c r="DCX100" s="54"/>
      <c r="DCY100" s="54"/>
      <c r="DCZ100" s="54"/>
      <c r="DDA100" s="54"/>
      <c r="DDB100" s="54"/>
      <c r="DDC100" s="54"/>
      <c r="DDD100" s="54"/>
      <c r="DDE100" s="54"/>
      <c r="DDF100" s="54"/>
      <c r="DDG100" s="54"/>
      <c r="DDH100" s="54"/>
      <c r="DDI100" s="54"/>
      <c r="DDJ100" s="54"/>
      <c r="DDK100" s="54"/>
      <c r="DDL100" s="54"/>
      <c r="DDM100" s="54"/>
      <c r="DDN100" s="54"/>
      <c r="DDO100" s="54"/>
      <c r="DDP100" s="54"/>
      <c r="DDQ100" s="54"/>
      <c r="DDR100" s="54"/>
      <c r="DDS100" s="54"/>
      <c r="DDT100" s="54"/>
      <c r="DDU100" s="54"/>
      <c r="DDV100" s="54"/>
      <c r="DDW100" s="54"/>
      <c r="DDX100" s="54"/>
      <c r="DDY100" s="54"/>
      <c r="DDZ100" s="54"/>
      <c r="DEA100" s="54"/>
      <c r="DEB100" s="54"/>
      <c r="DEC100" s="54"/>
      <c r="DED100" s="54"/>
      <c r="DEE100" s="54"/>
      <c r="DEF100" s="54"/>
      <c r="DEG100" s="54"/>
      <c r="DEH100" s="54"/>
      <c r="DEI100" s="54"/>
      <c r="DEJ100" s="54"/>
      <c r="DEK100" s="54"/>
      <c r="DEL100" s="54"/>
      <c r="DEM100" s="54"/>
      <c r="DEN100" s="54"/>
      <c r="DEO100" s="54"/>
      <c r="DEP100" s="54"/>
      <c r="DEQ100" s="54"/>
      <c r="DER100" s="54"/>
      <c r="DES100" s="54"/>
      <c r="DET100" s="54"/>
      <c r="DEU100" s="54"/>
      <c r="DEV100" s="54"/>
      <c r="DEW100" s="54"/>
      <c r="DEX100" s="54"/>
      <c r="DEY100" s="54"/>
      <c r="DEZ100" s="54"/>
      <c r="DFA100" s="54"/>
      <c r="DFB100" s="54"/>
      <c r="DFC100" s="54"/>
      <c r="DFD100" s="54"/>
      <c r="DFE100" s="54"/>
      <c r="DFF100" s="54"/>
      <c r="DFG100" s="54"/>
      <c r="DFH100" s="54"/>
      <c r="DFI100" s="54"/>
      <c r="DFJ100" s="54"/>
      <c r="DFK100" s="54"/>
      <c r="DFL100" s="54"/>
      <c r="DFM100" s="54"/>
      <c r="DFN100" s="54"/>
      <c r="DFO100" s="54"/>
      <c r="DFP100" s="54"/>
      <c r="DFQ100" s="54"/>
      <c r="DFR100" s="54"/>
      <c r="DFS100" s="54"/>
      <c r="DFT100" s="54"/>
      <c r="DFU100" s="54"/>
      <c r="DFV100" s="54"/>
      <c r="DFW100" s="54"/>
      <c r="DFX100" s="54"/>
      <c r="DFY100" s="54"/>
      <c r="DFZ100" s="54"/>
      <c r="DGA100" s="54"/>
      <c r="DGB100" s="54"/>
      <c r="DGC100" s="54"/>
      <c r="DGD100" s="54"/>
      <c r="DGE100" s="54"/>
      <c r="DGF100" s="54"/>
      <c r="DGG100" s="54"/>
      <c r="DGH100" s="54"/>
      <c r="DGI100" s="54"/>
      <c r="DGJ100" s="54"/>
      <c r="DGK100" s="54"/>
      <c r="DGL100" s="54"/>
      <c r="DGM100" s="54"/>
      <c r="DGN100" s="54"/>
      <c r="DGO100" s="54"/>
      <c r="DGP100" s="54"/>
      <c r="DGQ100" s="54"/>
      <c r="DGR100" s="54"/>
      <c r="DGS100" s="54"/>
      <c r="DGT100" s="54"/>
      <c r="DGU100" s="54"/>
      <c r="DGV100" s="54"/>
      <c r="DGW100" s="54"/>
      <c r="DGX100" s="54"/>
      <c r="DGY100" s="54"/>
      <c r="DGZ100" s="54"/>
      <c r="DHA100" s="54"/>
      <c r="DHB100" s="54"/>
      <c r="DHC100" s="54"/>
      <c r="DHD100" s="54"/>
      <c r="DHE100" s="54"/>
      <c r="DHF100" s="54"/>
      <c r="DHG100" s="54"/>
      <c r="DHH100" s="54"/>
      <c r="DHI100" s="54"/>
      <c r="DHJ100" s="54"/>
      <c r="DHK100" s="54"/>
      <c r="DHL100" s="54"/>
      <c r="DHM100" s="54"/>
      <c r="DHN100" s="54"/>
      <c r="DHO100" s="54"/>
      <c r="DHP100" s="54"/>
      <c r="DHQ100" s="54"/>
      <c r="DHR100" s="54"/>
      <c r="DHS100" s="54"/>
      <c r="DHT100" s="54"/>
      <c r="DHU100" s="54"/>
      <c r="DHV100" s="54"/>
      <c r="DHW100" s="54"/>
      <c r="DHX100" s="54"/>
      <c r="DHY100" s="54"/>
      <c r="DHZ100" s="54"/>
      <c r="DIA100" s="54"/>
      <c r="DIB100" s="54"/>
      <c r="DIC100" s="54"/>
      <c r="DID100" s="54"/>
      <c r="DIE100" s="54"/>
      <c r="DIF100" s="54"/>
      <c r="DIG100" s="54"/>
      <c r="DIH100" s="54"/>
      <c r="DII100" s="54"/>
      <c r="DIJ100" s="54"/>
      <c r="DIK100" s="54"/>
      <c r="DIL100" s="54"/>
      <c r="DIM100" s="54"/>
      <c r="DIN100" s="54"/>
      <c r="DIO100" s="54"/>
      <c r="DIP100" s="54"/>
      <c r="DIQ100" s="54"/>
      <c r="DIR100" s="54"/>
      <c r="DIS100" s="54"/>
      <c r="DIT100" s="54"/>
      <c r="DIU100" s="54"/>
      <c r="DIV100" s="54"/>
      <c r="DIW100" s="54"/>
      <c r="DIX100" s="54"/>
      <c r="DIY100" s="54"/>
      <c r="DIZ100" s="54"/>
      <c r="DJA100" s="54"/>
      <c r="DJB100" s="54"/>
      <c r="DJC100" s="54"/>
      <c r="DJD100" s="54"/>
      <c r="DJE100" s="54"/>
      <c r="DJF100" s="54"/>
      <c r="DJG100" s="54"/>
      <c r="DJH100" s="54"/>
      <c r="DJI100" s="54"/>
      <c r="DJJ100" s="54"/>
      <c r="DJK100" s="54"/>
      <c r="DJL100" s="54"/>
      <c r="DJM100" s="54"/>
      <c r="DJN100" s="54"/>
      <c r="DJO100" s="54"/>
      <c r="DJP100" s="54"/>
      <c r="DJQ100" s="54"/>
      <c r="DJR100" s="54"/>
      <c r="DJS100" s="54"/>
      <c r="DJT100" s="54"/>
      <c r="DJU100" s="54"/>
      <c r="DJV100" s="54"/>
      <c r="DJW100" s="54"/>
      <c r="DJX100" s="54"/>
      <c r="DJY100" s="54"/>
      <c r="DJZ100" s="54"/>
      <c r="DKA100" s="54"/>
      <c r="DKB100" s="54"/>
      <c r="DKC100" s="54"/>
      <c r="DKD100" s="54"/>
      <c r="DKE100" s="54"/>
      <c r="DKF100" s="54"/>
      <c r="DKG100" s="54"/>
      <c r="DKH100" s="54"/>
      <c r="DKI100" s="54"/>
      <c r="DKJ100" s="54"/>
      <c r="DKK100" s="54"/>
      <c r="DKL100" s="54"/>
      <c r="DKM100" s="54"/>
      <c r="DKN100" s="54"/>
      <c r="DKO100" s="54"/>
      <c r="DKP100" s="54"/>
      <c r="DKQ100" s="54"/>
      <c r="DKR100" s="54"/>
      <c r="DKS100" s="54"/>
      <c r="DKT100" s="54"/>
      <c r="DKU100" s="54"/>
      <c r="DKV100" s="54"/>
      <c r="DKW100" s="54"/>
      <c r="DKX100" s="54"/>
      <c r="DKY100" s="54"/>
      <c r="DKZ100" s="54"/>
      <c r="DLA100" s="54"/>
      <c r="DLB100" s="54"/>
      <c r="DLC100" s="54"/>
      <c r="DLD100" s="54"/>
      <c r="DLE100" s="54"/>
      <c r="DLF100" s="54"/>
      <c r="DLG100" s="54"/>
      <c r="DLH100" s="54"/>
      <c r="DLI100" s="54"/>
      <c r="DLJ100" s="54"/>
      <c r="DLK100" s="54"/>
      <c r="DLL100" s="54"/>
      <c r="DLM100" s="54"/>
      <c r="DLN100" s="54"/>
      <c r="DLO100" s="54"/>
      <c r="DLP100" s="54"/>
      <c r="DLQ100" s="54"/>
      <c r="DLR100" s="54"/>
      <c r="DLS100" s="54"/>
      <c r="DLT100" s="54"/>
      <c r="DLU100" s="54"/>
      <c r="DLV100" s="54"/>
      <c r="DLW100" s="54"/>
      <c r="DLX100" s="54"/>
      <c r="DLY100" s="54"/>
      <c r="DLZ100" s="54"/>
      <c r="DMA100" s="54"/>
      <c r="DMB100" s="54"/>
      <c r="DMC100" s="54"/>
      <c r="DMD100" s="54"/>
      <c r="DME100" s="54"/>
      <c r="DMF100" s="54"/>
      <c r="DMG100" s="54"/>
      <c r="DMH100" s="54"/>
      <c r="DMI100" s="54"/>
      <c r="DMJ100" s="54"/>
      <c r="DMK100" s="54"/>
      <c r="DML100" s="54"/>
      <c r="DMM100" s="54"/>
      <c r="DMN100" s="54"/>
      <c r="DMO100" s="54"/>
      <c r="DMP100" s="54"/>
      <c r="DMQ100" s="54"/>
      <c r="DMR100" s="54"/>
      <c r="DMS100" s="54"/>
      <c r="DMT100" s="54"/>
      <c r="DMU100" s="54"/>
      <c r="DMV100" s="54"/>
      <c r="DMW100" s="54"/>
      <c r="DMX100" s="54"/>
      <c r="DMY100" s="54"/>
      <c r="DMZ100" s="54"/>
      <c r="DNA100" s="54"/>
      <c r="DNB100" s="54"/>
      <c r="DNC100" s="54"/>
      <c r="DND100" s="54"/>
      <c r="DNE100" s="54"/>
      <c r="DNF100" s="54"/>
      <c r="DNG100" s="54"/>
      <c r="DNH100" s="54"/>
      <c r="DNI100" s="54"/>
      <c r="DNJ100" s="54"/>
      <c r="DNK100" s="54"/>
      <c r="DNL100" s="54"/>
      <c r="DNM100" s="54"/>
      <c r="DNN100" s="54"/>
      <c r="DNO100" s="54"/>
      <c r="DNP100" s="54"/>
      <c r="DNQ100" s="54"/>
      <c r="DNR100" s="54"/>
      <c r="DNS100" s="54"/>
      <c r="DNT100" s="54"/>
      <c r="DNU100" s="54"/>
      <c r="DNV100" s="54"/>
      <c r="DNW100" s="54"/>
      <c r="DNX100" s="54"/>
      <c r="DNY100" s="54"/>
      <c r="DNZ100" s="54"/>
      <c r="DOA100" s="54"/>
      <c r="DOB100" s="54"/>
      <c r="DOC100" s="54"/>
      <c r="DOD100" s="54"/>
      <c r="DOE100" s="54"/>
      <c r="DOF100" s="54"/>
      <c r="DOG100" s="54"/>
      <c r="DOH100" s="54"/>
      <c r="DOI100" s="54"/>
      <c r="DOJ100" s="54"/>
      <c r="DOK100" s="54"/>
      <c r="DOL100" s="54"/>
      <c r="DOM100" s="54"/>
      <c r="DON100" s="54"/>
      <c r="DOO100" s="54"/>
      <c r="DOP100" s="54"/>
      <c r="DOQ100" s="54"/>
      <c r="DOR100" s="54"/>
      <c r="DOS100" s="54"/>
      <c r="DOT100" s="54"/>
      <c r="DOU100" s="54"/>
      <c r="DOV100" s="54"/>
      <c r="DOW100" s="54"/>
      <c r="DOX100" s="54"/>
      <c r="DOY100" s="54"/>
      <c r="DOZ100" s="54"/>
      <c r="DPA100" s="54"/>
      <c r="DPB100" s="54"/>
      <c r="DPC100" s="54"/>
      <c r="DPD100" s="54"/>
      <c r="DPE100" s="54"/>
      <c r="DPF100" s="54"/>
      <c r="DPG100" s="54"/>
      <c r="DPH100" s="54"/>
      <c r="DPI100" s="54"/>
      <c r="DPJ100" s="54"/>
      <c r="DPK100" s="54"/>
      <c r="DPL100" s="54"/>
      <c r="DPM100" s="54"/>
      <c r="DPN100" s="54"/>
      <c r="DPO100" s="54"/>
      <c r="DPP100" s="54"/>
      <c r="DPQ100" s="54"/>
      <c r="DPR100" s="54"/>
      <c r="DPS100" s="54"/>
      <c r="DPT100" s="54"/>
      <c r="DPU100" s="54"/>
      <c r="DPV100" s="54"/>
      <c r="DPW100" s="54"/>
      <c r="DPX100" s="54"/>
      <c r="DPY100" s="54"/>
      <c r="DPZ100" s="54"/>
      <c r="DQA100" s="54"/>
      <c r="DQB100" s="54"/>
      <c r="DQC100" s="54"/>
      <c r="DQD100" s="54"/>
      <c r="DQE100" s="54"/>
      <c r="DQF100" s="54"/>
      <c r="DQG100" s="54"/>
      <c r="DQH100" s="54"/>
      <c r="DQI100" s="54"/>
      <c r="DQJ100" s="54"/>
      <c r="DQK100" s="54"/>
      <c r="DQL100" s="54"/>
      <c r="DQM100" s="54"/>
      <c r="DQN100" s="54"/>
      <c r="DQO100" s="54"/>
      <c r="DQP100" s="54"/>
      <c r="DQQ100" s="54"/>
      <c r="DQR100" s="54"/>
      <c r="DQS100" s="54"/>
      <c r="DQT100" s="54"/>
      <c r="DQU100" s="54"/>
      <c r="DQV100" s="54"/>
      <c r="DQW100" s="54"/>
      <c r="DQX100" s="54"/>
      <c r="DQY100" s="54"/>
      <c r="DQZ100" s="54"/>
      <c r="DRA100" s="54"/>
      <c r="DRB100" s="54"/>
      <c r="DRC100" s="54"/>
      <c r="DRD100" s="54"/>
      <c r="DRE100" s="54"/>
      <c r="DRF100" s="54"/>
      <c r="DRG100" s="54"/>
      <c r="DRH100" s="54"/>
      <c r="DRI100" s="54"/>
      <c r="DRJ100" s="54"/>
      <c r="DRK100" s="54"/>
      <c r="DRL100" s="54"/>
      <c r="DRM100" s="54"/>
      <c r="DRN100" s="54"/>
      <c r="DRO100" s="54"/>
      <c r="DRP100" s="54"/>
      <c r="DRQ100" s="54"/>
      <c r="DRR100" s="54"/>
      <c r="DRS100" s="54"/>
      <c r="DRT100" s="54"/>
      <c r="DRU100" s="54"/>
      <c r="DRV100" s="54"/>
      <c r="DRW100" s="54"/>
      <c r="DRX100" s="54"/>
      <c r="DRY100" s="54"/>
      <c r="DRZ100" s="54"/>
      <c r="DSA100" s="54"/>
      <c r="DSB100" s="54"/>
      <c r="DSC100" s="54"/>
      <c r="DSD100" s="54"/>
      <c r="DSE100" s="54"/>
      <c r="DSF100" s="54"/>
      <c r="DSG100" s="54"/>
      <c r="DSH100" s="54"/>
      <c r="DSI100" s="54"/>
      <c r="DSJ100" s="54"/>
      <c r="DSK100" s="54"/>
      <c r="DSL100" s="54"/>
      <c r="DSM100" s="54"/>
      <c r="DSN100" s="54"/>
      <c r="DSO100" s="54"/>
      <c r="DSP100" s="54"/>
      <c r="DSQ100" s="54"/>
      <c r="DSR100" s="54"/>
      <c r="DSS100" s="54"/>
      <c r="DST100" s="54"/>
      <c r="DSU100" s="54"/>
      <c r="DSV100" s="54"/>
      <c r="DSW100" s="54"/>
      <c r="DSX100" s="54"/>
      <c r="DSY100" s="54"/>
      <c r="DSZ100" s="54"/>
      <c r="DTA100" s="54"/>
      <c r="DTB100" s="54"/>
      <c r="DTC100" s="54"/>
      <c r="DTD100" s="54"/>
      <c r="DTE100" s="54"/>
      <c r="DTF100" s="54"/>
      <c r="DTG100" s="54"/>
      <c r="DTH100" s="54"/>
      <c r="DTI100" s="54"/>
      <c r="DTJ100" s="54"/>
      <c r="DTK100" s="54"/>
      <c r="DTL100" s="54"/>
      <c r="DTM100" s="54"/>
      <c r="DTN100" s="54"/>
      <c r="DTO100" s="54"/>
      <c r="DTP100" s="54"/>
      <c r="DTQ100" s="54"/>
      <c r="DTR100" s="54"/>
      <c r="DTS100" s="54"/>
      <c r="DTT100" s="54"/>
      <c r="DTU100" s="54"/>
      <c r="DTV100" s="54"/>
      <c r="DTW100" s="54"/>
      <c r="DTX100" s="54"/>
      <c r="DTY100" s="54"/>
      <c r="DTZ100" s="54"/>
      <c r="DUA100" s="54"/>
      <c r="DUB100" s="54"/>
      <c r="DUC100" s="54"/>
      <c r="DUD100" s="54"/>
      <c r="DUE100" s="54"/>
      <c r="DUF100" s="54"/>
      <c r="DUG100" s="54"/>
      <c r="DUH100" s="54"/>
      <c r="DUI100" s="54"/>
      <c r="DUJ100" s="54"/>
      <c r="DUK100" s="54"/>
      <c r="DUL100" s="54"/>
      <c r="DUM100" s="54"/>
      <c r="DUN100" s="54"/>
      <c r="DUO100" s="54"/>
      <c r="DUP100" s="54"/>
      <c r="DUQ100" s="54"/>
      <c r="DUR100" s="54"/>
      <c r="DUS100" s="54"/>
      <c r="DUT100" s="54"/>
      <c r="DUU100" s="54"/>
      <c r="DUV100" s="54"/>
      <c r="DUW100" s="54"/>
      <c r="DUX100" s="54"/>
      <c r="DUY100" s="54"/>
      <c r="DUZ100" s="54"/>
      <c r="DVA100" s="54"/>
      <c r="DVB100" s="54"/>
      <c r="DVC100" s="54"/>
      <c r="DVD100" s="54"/>
      <c r="DVE100" s="54"/>
      <c r="DVF100" s="54"/>
      <c r="DVG100" s="54"/>
      <c r="DVH100" s="54"/>
      <c r="DVI100" s="54"/>
      <c r="DVJ100" s="54"/>
      <c r="DVK100" s="54"/>
      <c r="DVL100" s="54"/>
      <c r="DVM100" s="54"/>
      <c r="DVN100" s="54"/>
      <c r="DVO100" s="54"/>
      <c r="DVP100" s="54"/>
      <c r="DVQ100" s="54"/>
      <c r="DVR100" s="54"/>
      <c r="DVS100" s="54"/>
      <c r="DVT100" s="54"/>
      <c r="DVU100" s="54"/>
      <c r="DVV100" s="54"/>
      <c r="DVW100" s="54"/>
      <c r="DVX100" s="54"/>
      <c r="DVY100" s="54"/>
      <c r="DVZ100" s="54"/>
      <c r="DWA100" s="54"/>
      <c r="DWB100" s="54"/>
      <c r="DWC100" s="54"/>
      <c r="DWD100" s="54"/>
      <c r="DWE100" s="54"/>
      <c r="DWF100" s="54"/>
      <c r="DWG100" s="54"/>
      <c r="DWH100" s="54"/>
      <c r="DWI100" s="54"/>
      <c r="DWJ100" s="54"/>
      <c r="DWK100" s="54"/>
      <c r="DWL100" s="54"/>
      <c r="DWM100" s="54"/>
      <c r="DWN100" s="54"/>
      <c r="DWO100" s="54"/>
      <c r="DWP100" s="54"/>
      <c r="DWQ100" s="54"/>
      <c r="DWR100" s="54"/>
      <c r="DWS100" s="54"/>
      <c r="DWT100" s="54"/>
      <c r="DWU100" s="54"/>
      <c r="DWV100" s="54"/>
      <c r="DWW100" s="54"/>
      <c r="DWX100" s="54"/>
      <c r="DWY100" s="54"/>
      <c r="DWZ100" s="54"/>
      <c r="DXA100" s="54"/>
      <c r="DXB100" s="54"/>
      <c r="DXC100" s="54"/>
      <c r="DXD100" s="54"/>
      <c r="DXE100" s="54"/>
      <c r="DXF100" s="54"/>
      <c r="DXG100" s="54"/>
      <c r="DXH100" s="54"/>
      <c r="DXI100" s="54"/>
      <c r="DXJ100" s="54"/>
      <c r="DXK100" s="54"/>
      <c r="DXL100" s="54"/>
      <c r="DXM100" s="54"/>
      <c r="DXN100" s="54"/>
      <c r="DXO100" s="54"/>
      <c r="DXP100" s="54"/>
      <c r="DXQ100" s="54"/>
      <c r="DXR100" s="54"/>
      <c r="DXS100" s="54"/>
      <c r="DXT100" s="54"/>
      <c r="DXU100" s="54"/>
      <c r="DXV100" s="54"/>
      <c r="DXW100" s="54"/>
      <c r="DXX100" s="54"/>
      <c r="DXY100" s="54"/>
      <c r="DXZ100" s="54"/>
      <c r="DYA100" s="54"/>
      <c r="DYB100" s="54"/>
      <c r="DYC100" s="54"/>
      <c r="DYD100" s="54"/>
      <c r="DYE100" s="54"/>
      <c r="DYF100" s="54"/>
      <c r="DYG100" s="54"/>
      <c r="DYH100" s="54"/>
      <c r="DYI100" s="54"/>
      <c r="DYJ100" s="54"/>
      <c r="DYK100" s="54"/>
      <c r="DYL100" s="54"/>
      <c r="DYM100" s="54"/>
      <c r="DYN100" s="54"/>
      <c r="DYO100" s="54"/>
      <c r="DYP100" s="54"/>
      <c r="DYQ100" s="54"/>
      <c r="DYR100" s="54"/>
      <c r="DYS100" s="54"/>
      <c r="DYT100" s="54"/>
      <c r="DYU100" s="54"/>
      <c r="DYV100" s="54"/>
      <c r="DYW100" s="54"/>
      <c r="DYX100" s="54"/>
      <c r="DYY100" s="54"/>
      <c r="DYZ100" s="54"/>
      <c r="DZA100" s="54"/>
      <c r="DZB100" s="54"/>
      <c r="DZC100" s="54"/>
      <c r="DZD100" s="54"/>
      <c r="DZE100" s="54"/>
      <c r="DZF100" s="54"/>
      <c r="DZG100" s="54"/>
      <c r="DZH100" s="54"/>
      <c r="DZI100" s="54"/>
      <c r="DZJ100" s="54"/>
      <c r="DZK100" s="54"/>
      <c r="DZL100" s="54"/>
      <c r="DZM100" s="54"/>
      <c r="DZN100" s="54"/>
      <c r="DZO100" s="54"/>
      <c r="DZP100" s="54"/>
      <c r="DZQ100" s="54"/>
      <c r="DZR100" s="54"/>
      <c r="DZS100" s="54"/>
      <c r="DZT100" s="54"/>
      <c r="DZU100" s="54"/>
      <c r="DZV100" s="54"/>
      <c r="DZW100" s="54"/>
      <c r="DZX100" s="54"/>
      <c r="DZY100" s="54"/>
      <c r="DZZ100" s="54"/>
      <c r="EAA100" s="54"/>
      <c r="EAB100" s="54"/>
      <c r="EAC100" s="54"/>
      <c r="EAD100" s="54"/>
      <c r="EAE100" s="54"/>
      <c r="EAF100" s="54"/>
      <c r="EAG100" s="54"/>
      <c r="EAH100" s="54"/>
      <c r="EAI100" s="54"/>
      <c r="EAJ100" s="54"/>
      <c r="EAK100" s="54"/>
      <c r="EAL100" s="54"/>
      <c r="EAM100" s="54"/>
      <c r="EAN100" s="54"/>
      <c r="EAO100" s="54"/>
      <c r="EAP100" s="54"/>
      <c r="EAQ100" s="54"/>
      <c r="EAR100" s="54"/>
      <c r="EAS100" s="54"/>
      <c r="EAT100" s="54"/>
      <c r="EAU100" s="54"/>
      <c r="EAV100" s="54"/>
      <c r="EAW100" s="54"/>
      <c r="EAX100" s="54"/>
      <c r="EAY100" s="54"/>
      <c r="EAZ100" s="54"/>
      <c r="EBA100" s="54"/>
      <c r="EBB100" s="54"/>
      <c r="EBC100" s="54"/>
      <c r="EBD100" s="54"/>
      <c r="EBE100" s="54"/>
      <c r="EBF100" s="54"/>
      <c r="EBG100" s="54"/>
      <c r="EBH100" s="54"/>
      <c r="EBI100" s="54"/>
      <c r="EBJ100" s="54"/>
      <c r="EBK100" s="54"/>
      <c r="EBL100" s="54"/>
      <c r="EBM100" s="54"/>
      <c r="EBN100" s="54"/>
      <c r="EBO100" s="54"/>
      <c r="EBP100" s="54"/>
      <c r="EBQ100" s="54"/>
      <c r="EBR100" s="54"/>
      <c r="EBS100" s="54"/>
      <c r="EBT100" s="54"/>
      <c r="EBU100" s="54"/>
      <c r="EBV100" s="54"/>
      <c r="EBW100" s="54"/>
      <c r="EBX100" s="54"/>
      <c r="EBY100" s="54"/>
      <c r="EBZ100" s="54"/>
      <c r="ECA100" s="54"/>
      <c r="ECB100" s="54"/>
      <c r="ECC100" s="54"/>
      <c r="ECD100" s="54"/>
      <c r="ECE100" s="54"/>
      <c r="ECF100" s="54"/>
      <c r="ECG100" s="54"/>
      <c r="ECH100" s="54"/>
      <c r="ECI100" s="54"/>
      <c r="ECJ100" s="54"/>
      <c r="ECK100" s="54"/>
      <c r="ECL100" s="54"/>
      <c r="ECM100" s="54"/>
      <c r="ECN100" s="54"/>
      <c r="ECO100" s="54"/>
      <c r="ECP100" s="54"/>
      <c r="ECQ100" s="54"/>
      <c r="ECR100" s="54"/>
      <c r="ECS100" s="54"/>
      <c r="ECT100" s="54"/>
      <c r="ECU100" s="54"/>
      <c r="ECV100" s="54"/>
      <c r="ECW100" s="54"/>
      <c r="ECX100" s="54"/>
      <c r="ECY100" s="54"/>
      <c r="ECZ100" s="54"/>
      <c r="EDA100" s="54"/>
      <c r="EDB100" s="54"/>
      <c r="EDC100" s="54"/>
      <c r="EDD100" s="54"/>
      <c r="EDE100" s="54"/>
      <c r="EDF100" s="54"/>
      <c r="EDG100" s="54"/>
      <c r="EDH100" s="54"/>
      <c r="EDI100" s="54"/>
      <c r="EDJ100" s="54"/>
      <c r="EDK100" s="54"/>
      <c r="EDL100" s="54"/>
      <c r="EDM100" s="54"/>
      <c r="EDN100" s="54"/>
      <c r="EDO100" s="54"/>
      <c r="EDP100" s="54"/>
      <c r="EDQ100" s="54"/>
      <c r="EDR100" s="54"/>
      <c r="EDS100" s="54"/>
      <c r="EDT100" s="54"/>
      <c r="EDU100" s="54"/>
      <c r="EDV100" s="54"/>
      <c r="EDW100" s="54"/>
      <c r="EDX100" s="54"/>
      <c r="EDY100" s="54"/>
      <c r="EDZ100" s="54"/>
      <c r="EEA100" s="54"/>
      <c r="EEB100" s="54"/>
      <c r="EEC100" s="54"/>
      <c r="EED100" s="54"/>
      <c r="EEE100" s="54"/>
      <c r="EEF100" s="54"/>
      <c r="EEG100" s="54"/>
      <c r="EEH100" s="54"/>
      <c r="EEI100" s="54"/>
      <c r="EEJ100" s="54"/>
      <c r="EEK100" s="54"/>
      <c r="EEL100" s="54"/>
      <c r="EEM100" s="54"/>
      <c r="EEN100" s="54"/>
      <c r="EEO100" s="54"/>
      <c r="EEP100" s="54"/>
      <c r="EEQ100" s="54"/>
      <c r="EER100" s="54"/>
      <c r="EES100" s="54"/>
      <c r="EET100" s="54"/>
      <c r="EEU100" s="54"/>
      <c r="EEV100" s="54"/>
      <c r="EEW100" s="54"/>
      <c r="EEX100" s="54"/>
      <c r="EEY100" s="54"/>
      <c r="EEZ100" s="54"/>
      <c r="EFA100" s="54"/>
      <c r="EFB100" s="54"/>
      <c r="EFC100" s="54"/>
      <c r="EFD100" s="54"/>
      <c r="EFE100" s="54"/>
      <c r="EFF100" s="54"/>
      <c r="EFG100" s="54"/>
      <c r="EFH100" s="54"/>
      <c r="EFI100" s="54"/>
      <c r="EFJ100" s="54"/>
      <c r="EFK100" s="54"/>
      <c r="EFL100" s="54"/>
      <c r="EFM100" s="54"/>
      <c r="EFN100" s="54"/>
      <c r="EFO100" s="54"/>
      <c r="EFP100" s="54"/>
      <c r="EFQ100" s="54"/>
      <c r="EFR100" s="54"/>
      <c r="EFS100" s="54"/>
      <c r="EFT100" s="54"/>
      <c r="EFU100" s="54"/>
      <c r="EFV100" s="54"/>
      <c r="EFW100" s="54"/>
      <c r="EFX100" s="54"/>
      <c r="EFY100" s="54"/>
      <c r="EFZ100" s="54"/>
      <c r="EGA100" s="54"/>
      <c r="EGB100" s="54"/>
      <c r="EGC100" s="54"/>
      <c r="EGD100" s="54"/>
      <c r="EGE100" s="54"/>
      <c r="EGF100" s="54"/>
      <c r="EGG100" s="54"/>
      <c r="EGH100" s="54"/>
      <c r="EGI100" s="54"/>
      <c r="EGJ100" s="54"/>
      <c r="EGK100" s="54"/>
      <c r="EGL100" s="54"/>
      <c r="EGM100" s="54"/>
      <c r="EGN100" s="54"/>
      <c r="EGO100" s="54"/>
      <c r="EGP100" s="54"/>
      <c r="EGQ100" s="54"/>
      <c r="EGR100" s="54"/>
      <c r="EGS100" s="54"/>
      <c r="EGT100" s="54"/>
      <c r="EGU100" s="54"/>
      <c r="EGV100" s="54"/>
      <c r="EGW100" s="54"/>
      <c r="EGX100" s="54"/>
      <c r="EGY100" s="54"/>
      <c r="EGZ100" s="54"/>
      <c r="EHA100" s="54"/>
      <c r="EHB100" s="54"/>
      <c r="EHC100" s="54"/>
      <c r="EHD100" s="54"/>
      <c r="EHE100" s="54"/>
      <c r="EHF100" s="54"/>
      <c r="EHG100" s="54"/>
      <c r="EHH100" s="54"/>
      <c r="EHI100" s="54"/>
      <c r="EHJ100" s="54"/>
      <c r="EHK100" s="54"/>
      <c r="EHL100" s="54"/>
      <c r="EHM100" s="54"/>
      <c r="EHN100" s="54"/>
      <c r="EHO100" s="54"/>
      <c r="EHP100" s="54"/>
      <c r="EHQ100" s="54"/>
      <c r="EHR100" s="54"/>
      <c r="EHS100" s="54"/>
      <c r="EHT100" s="54"/>
      <c r="EHU100" s="54"/>
      <c r="EHV100" s="54"/>
      <c r="EHW100" s="54"/>
      <c r="EHX100" s="54"/>
      <c r="EHY100" s="54"/>
      <c r="EHZ100" s="54"/>
      <c r="EIA100" s="54"/>
      <c r="EIB100" s="54"/>
      <c r="EIC100" s="54"/>
      <c r="EID100" s="54"/>
      <c r="EIE100" s="54"/>
      <c r="EIF100" s="54"/>
      <c r="EIG100" s="54"/>
      <c r="EIH100" s="54"/>
      <c r="EII100" s="54"/>
      <c r="EIJ100" s="54"/>
      <c r="EIK100" s="54"/>
      <c r="EIL100" s="54"/>
      <c r="EIM100" s="54"/>
      <c r="EIN100" s="54"/>
      <c r="EIO100" s="54"/>
      <c r="EIP100" s="54"/>
      <c r="EIQ100" s="54"/>
      <c r="EIR100" s="54"/>
      <c r="EIS100" s="54"/>
      <c r="EIT100" s="54"/>
      <c r="EIU100" s="54"/>
      <c r="EIV100" s="54"/>
      <c r="EIW100" s="54"/>
      <c r="EIX100" s="54"/>
      <c r="EIY100" s="54"/>
      <c r="EIZ100" s="54"/>
      <c r="EJA100" s="54"/>
      <c r="EJB100" s="54"/>
      <c r="EJC100" s="54"/>
      <c r="EJD100" s="54"/>
      <c r="EJE100" s="54"/>
      <c r="EJF100" s="54"/>
      <c r="EJG100" s="54"/>
      <c r="EJH100" s="54"/>
      <c r="EJI100" s="54"/>
      <c r="EJJ100" s="54"/>
      <c r="EJK100" s="54"/>
      <c r="EJL100" s="54"/>
      <c r="EJM100" s="54"/>
      <c r="EJN100" s="54"/>
      <c r="EJO100" s="54"/>
      <c r="EJP100" s="54"/>
      <c r="EJQ100" s="54"/>
      <c r="EJR100" s="54"/>
      <c r="EJS100" s="54"/>
      <c r="EJT100" s="54"/>
      <c r="EJU100" s="54"/>
      <c r="EJV100" s="54"/>
      <c r="EJW100" s="54"/>
      <c r="EJX100" s="54"/>
      <c r="EJY100" s="54"/>
      <c r="EJZ100" s="54"/>
      <c r="EKA100" s="54"/>
      <c r="EKB100" s="54"/>
      <c r="EKC100" s="54"/>
      <c r="EKD100" s="54"/>
      <c r="EKE100" s="54"/>
      <c r="EKF100" s="54"/>
      <c r="EKG100" s="54"/>
      <c r="EKH100" s="54"/>
      <c r="EKI100" s="54"/>
      <c r="EKJ100" s="54"/>
      <c r="EKK100" s="54"/>
      <c r="EKL100" s="54"/>
      <c r="EKM100" s="54"/>
      <c r="EKN100" s="54"/>
      <c r="EKO100" s="54"/>
      <c r="EKP100" s="54"/>
      <c r="EKQ100" s="54"/>
      <c r="EKR100" s="54"/>
      <c r="EKS100" s="54"/>
      <c r="EKT100" s="54"/>
      <c r="EKU100" s="54"/>
      <c r="EKV100" s="54"/>
      <c r="EKW100" s="54"/>
      <c r="EKX100" s="54"/>
      <c r="EKY100" s="54"/>
      <c r="EKZ100" s="54"/>
      <c r="ELA100" s="54"/>
      <c r="ELB100" s="54"/>
      <c r="ELC100" s="54"/>
      <c r="ELD100" s="54"/>
      <c r="ELE100" s="54"/>
      <c r="ELF100" s="54"/>
      <c r="ELG100" s="54"/>
      <c r="ELH100" s="54"/>
      <c r="ELI100" s="54"/>
      <c r="ELJ100" s="54"/>
      <c r="ELK100" s="54"/>
      <c r="ELL100" s="54"/>
      <c r="ELM100" s="54"/>
      <c r="ELN100" s="54"/>
      <c r="ELO100" s="54"/>
      <c r="ELP100" s="54"/>
      <c r="ELQ100" s="54"/>
      <c r="ELR100" s="54"/>
      <c r="ELS100" s="54"/>
      <c r="ELT100" s="54"/>
      <c r="ELU100" s="54"/>
      <c r="ELV100" s="54"/>
      <c r="ELW100" s="54"/>
      <c r="ELX100" s="54"/>
      <c r="ELY100" s="54"/>
      <c r="ELZ100" s="54"/>
      <c r="EMA100" s="54"/>
      <c r="EMB100" s="54"/>
      <c r="EMC100" s="54"/>
      <c r="EMD100" s="54"/>
      <c r="EME100" s="54"/>
      <c r="EMF100" s="54"/>
      <c r="EMG100" s="54"/>
      <c r="EMH100" s="54"/>
      <c r="EMI100" s="54"/>
      <c r="EMJ100" s="54"/>
      <c r="EMK100" s="54"/>
      <c r="EML100" s="54"/>
      <c r="EMM100" s="54"/>
      <c r="EMN100" s="54"/>
      <c r="EMO100" s="54"/>
      <c r="EMP100" s="54"/>
      <c r="EMQ100" s="54"/>
      <c r="EMR100" s="54"/>
      <c r="EMS100" s="54"/>
      <c r="EMT100" s="54"/>
      <c r="EMU100" s="54"/>
      <c r="EMV100" s="54"/>
      <c r="EMW100" s="54"/>
      <c r="EMX100" s="54"/>
      <c r="EMY100" s="54"/>
      <c r="EMZ100" s="54"/>
      <c r="ENA100" s="54"/>
      <c r="ENB100" s="54"/>
      <c r="ENC100" s="54"/>
      <c r="END100" s="54"/>
      <c r="ENE100" s="54"/>
      <c r="ENF100" s="54"/>
      <c r="ENG100" s="54"/>
      <c r="ENH100" s="54"/>
      <c r="ENI100" s="54"/>
      <c r="ENJ100" s="54"/>
      <c r="ENK100" s="54"/>
      <c r="ENL100" s="54"/>
      <c r="ENM100" s="54"/>
      <c r="ENN100" s="54"/>
      <c r="ENO100" s="54"/>
      <c r="ENP100" s="54"/>
      <c r="ENQ100" s="54"/>
      <c r="ENR100" s="54"/>
      <c r="ENS100" s="54"/>
      <c r="ENT100" s="54"/>
      <c r="ENU100" s="54"/>
      <c r="ENV100" s="54"/>
      <c r="ENW100" s="54"/>
      <c r="ENX100" s="54"/>
      <c r="ENY100" s="54"/>
      <c r="ENZ100" s="54"/>
      <c r="EOA100" s="54"/>
      <c r="EOB100" s="54"/>
      <c r="EOC100" s="54"/>
      <c r="EOD100" s="54"/>
      <c r="EOE100" s="54"/>
      <c r="EOF100" s="54"/>
      <c r="EOG100" s="54"/>
      <c r="EOH100" s="54"/>
      <c r="EOI100" s="54"/>
      <c r="EOJ100" s="54"/>
      <c r="EOK100" s="54"/>
      <c r="EOL100" s="54"/>
      <c r="EOM100" s="54"/>
      <c r="EON100" s="54"/>
      <c r="EOO100" s="54"/>
      <c r="EOP100" s="54"/>
      <c r="EOQ100" s="54"/>
      <c r="EOR100" s="54"/>
      <c r="EOS100" s="54"/>
      <c r="EOT100" s="54"/>
      <c r="EOU100" s="54"/>
      <c r="EOV100" s="54"/>
      <c r="EOW100" s="54"/>
      <c r="EOX100" s="54"/>
      <c r="EOY100" s="54"/>
      <c r="EOZ100" s="54"/>
      <c r="EPA100" s="54"/>
      <c r="EPB100" s="54"/>
      <c r="EPC100" s="54"/>
      <c r="EPD100" s="54"/>
      <c r="EPE100" s="54"/>
      <c r="EPF100" s="54"/>
      <c r="EPG100" s="54"/>
      <c r="EPH100" s="54"/>
      <c r="EPI100" s="54"/>
      <c r="EPJ100" s="54"/>
      <c r="EPK100" s="54"/>
      <c r="EPL100" s="54"/>
      <c r="EPM100" s="54"/>
      <c r="EPN100" s="54"/>
      <c r="EPO100" s="54"/>
      <c r="EPP100" s="54"/>
      <c r="EPQ100" s="54"/>
      <c r="EPR100" s="54"/>
      <c r="EPS100" s="54"/>
      <c r="EPT100" s="54"/>
      <c r="EPU100" s="54"/>
      <c r="EPV100" s="54"/>
      <c r="EPW100" s="54"/>
      <c r="EPX100" s="54"/>
      <c r="EPY100" s="54"/>
      <c r="EPZ100" s="54"/>
      <c r="EQA100" s="54"/>
      <c r="EQB100" s="54"/>
      <c r="EQC100" s="54"/>
      <c r="EQD100" s="54"/>
      <c r="EQE100" s="54"/>
      <c r="EQF100" s="54"/>
      <c r="EQG100" s="54"/>
      <c r="EQH100" s="54"/>
      <c r="EQI100" s="54"/>
      <c r="EQJ100" s="54"/>
      <c r="EQK100" s="54"/>
      <c r="EQL100" s="54"/>
      <c r="EQM100" s="54"/>
      <c r="EQN100" s="54"/>
      <c r="EQO100" s="54"/>
      <c r="EQP100" s="54"/>
      <c r="EQQ100" s="54"/>
      <c r="EQR100" s="54"/>
      <c r="EQS100" s="54"/>
      <c r="EQT100" s="54"/>
      <c r="EQU100" s="54"/>
      <c r="EQV100" s="54"/>
      <c r="EQW100" s="54"/>
      <c r="EQX100" s="54"/>
      <c r="EQY100" s="54"/>
      <c r="EQZ100" s="54"/>
      <c r="ERA100" s="54"/>
      <c r="ERB100" s="54"/>
      <c r="ERC100" s="54"/>
      <c r="ERD100" s="54"/>
      <c r="ERE100" s="54"/>
      <c r="ERF100" s="54"/>
      <c r="ERG100" s="54"/>
      <c r="ERH100" s="54"/>
      <c r="ERI100" s="54"/>
      <c r="ERJ100" s="54"/>
      <c r="ERK100" s="54"/>
      <c r="ERL100" s="54"/>
      <c r="ERM100" s="54"/>
      <c r="ERN100" s="54"/>
      <c r="ERO100" s="54"/>
      <c r="ERP100" s="54"/>
      <c r="ERQ100" s="54"/>
      <c r="ERR100" s="54"/>
      <c r="ERS100" s="54"/>
      <c r="ERT100" s="54"/>
      <c r="ERU100" s="54"/>
      <c r="ERV100" s="54"/>
      <c r="ERW100" s="54"/>
      <c r="ERX100" s="54"/>
      <c r="ERY100" s="54"/>
      <c r="ERZ100" s="54"/>
      <c r="ESA100" s="54"/>
      <c r="ESB100" s="54"/>
      <c r="ESC100" s="54"/>
      <c r="ESD100" s="54"/>
      <c r="ESE100" s="54"/>
      <c r="ESF100" s="54"/>
      <c r="ESG100" s="54"/>
      <c r="ESH100" s="54"/>
      <c r="ESI100" s="54"/>
      <c r="ESJ100" s="54"/>
      <c r="ESK100" s="54"/>
      <c r="ESL100" s="54"/>
      <c r="ESM100" s="54"/>
      <c r="ESN100" s="54"/>
      <c r="ESO100" s="54"/>
      <c r="ESP100" s="54"/>
      <c r="ESQ100" s="54"/>
      <c r="ESR100" s="54"/>
      <c r="ESS100" s="54"/>
      <c r="EST100" s="54"/>
      <c r="ESU100" s="54"/>
      <c r="ESV100" s="54"/>
      <c r="ESW100" s="54"/>
      <c r="ESX100" s="54"/>
      <c r="ESY100" s="54"/>
      <c r="ESZ100" s="54"/>
      <c r="ETA100" s="54"/>
      <c r="ETB100" s="54"/>
      <c r="ETC100" s="54"/>
      <c r="ETD100" s="54"/>
      <c r="ETE100" s="54"/>
      <c r="ETF100" s="54"/>
      <c r="ETG100" s="54"/>
      <c r="ETH100" s="54"/>
      <c r="ETI100" s="54"/>
      <c r="ETJ100" s="54"/>
      <c r="ETK100" s="54"/>
      <c r="ETL100" s="54"/>
      <c r="ETM100" s="54"/>
      <c r="ETN100" s="54"/>
      <c r="ETO100" s="54"/>
      <c r="ETP100" s="54"/>
      <c r="ETQ100" s="54"/>
      <c r="ETR100" s="54"/>
      <c r="ETS100" s="54"/>
      <c r="ETT100" s="54"/>
      <c r="ETU100" s="54"/>
      <c r="ETV100" s="54"/>
      <c r="ETW100" s="54"/>
      <c r="ETX100" s="54"/>
      <c r="ETY100" s="54"/>
      <c r="ETZ100" s="54"/>
      <c r="EUA100" s="54"/>
      <c r="EUB100" s="54"/>
      <c r="EUC100" s="54"/>
      <c r="EUD100" s="54"/>
      <c r="EUE100" s="54"/>
      <c r="EUF100" s="54"/>
      <c r="EUG100" s="54"/>
      <c r="EUH100" s="54"/>
      <c r="EUI100" s="54"/>
      <c r="EUJ100" s="54"/>
      <c r="EUK100" s="54"/>
      <c r="EUL100" s="54"/>
      <c r="EUM100" s="54"/>
      <c r="EUN100" s="54"/>
      <c r="EUO100" s="54"/>
      <c r="EUP100" s="54"/>
      <c r="EUQ100" s="54"/>
      <c r="EUR100" s="54"/>
      <c r="EUS100" s="54"/>
      <c r="EUT100" s="54"/>
      <c r="EUU100" s="54"/>
      <c r="EUV100" s="54"/>
      <c r="EUW100" s="54"/>
      <c r="EUX100" s="54"/>
      <c r="EUY100" s="54"/>
      <c r="EUZ100" s="54"/>
      <c r="EVA100" s="54"/>
      <c r="EVB100" s="54"/>
      <c r="EVC100" s="54"/>
      <c r="EVD100" s="54"/>
      <c r="EVE100" s="54"/>
      <c r="EVF100" s="54"/>
      <c r="EVG100" s="54"/>
      <c r="EVH100" s="54"/>
      <c r="EVI100" s="54"/>
      <c r="EVJ100" s="54"/>
      <c r="EVK100" s="54"/>
      <c r="EVL100" s="54"/>
      <c r="EVM100" s="54"/>
      <c r="EVN100" s="54"/>
      <c r="EVO100" s="54"/>
      <c r="EVP100" s="54"/>
      <c r="EVQ100" s="54"/>
      <c r="EVR100" s="54"/>
      <c r="EVS100" s="54"/>
      <c r="EVT100" s="54"/>
      <c r="EVU100" s="54"/>
      <c r="EVV100" s="54"/>
      <c r="EVW100" s="54"/>
      <c r="EVX100" s="54"/>
      <c r="EVY100" s="54"/>
      <c r="EVZ100" s="54"/>
      <c r="EWA100" s="54"/>
      <c r="EWB100" s="54"/>
      <c r="EWC100" s="54"/>
      <c r="EWD100" s="54"/>
      <c r="EWE100" s="54"/>
      <c r="EWF100" s="54"/>
      <c r="EWG100" s="54"/>
      <c r="EWH100" s="54"/>
      <c r="EWI100" s="54"/>
      <c r="EWJ100" s="54"/>
      <c r="EWK100" s="54"/>
      <c r="EWL100" s="54"/>
      <c r="EWM100" s="54"/>
      <c r="EWN100" s="54"/>
      <c r="EWO100" s="54"/>
      <c r="EWP100" s="54"/>
      <c r="EWQ100" s="54"/>
      <c r="EWR100" s="54"/>
      <c r="EWS100" s="54"/>
      <c r="EWT100" s="54"/>
      <c r="EWU100" s="54"/>
      <c r="EWV100" s="54"/>
      <c r="EWW100" s="54"/>
      <c r="EWX100" s="54"/>
      <c r="EWY100" s="54"/>
      <c r="EWZ100" s="54"/>
      <c r="EXA100" s="54"/>
      <c r="EXB100" s="54"/>
      <c r="EXC100" s="54"/>
      <c r="EXD100" s="54"/>
      <c r="EXE100" s="54"/>
      <c r="EXF100" s="54"/>
      <c r="EXG100" s="54"/>
      <c r="EXH100" s="54"/>
      <c r="EXI100" s="54"/>
      <c r="EXJ100" s="54"/>
      <c r="EXK100" s="54"/>
      <c r="EXL100" s="54"/>
      <c r="EXM100" s="54"/>
      <c r="EXN100" s="54"/>
      <c r="EXO100" s="54"/>
      <c r="EXP100" s="54"/>
      <c r="EXQ100" s="54"/>
      <c r="EXR100" s="54"/>
      <c r="EXS100" s="54"/>
      <c r="EXT100" s="54"/>
      <c r="EXU100" s="54"/>
      <c r="EXV100" s="54"/>
      <c r="EXW100" s="54"/>
      <c r="EXX100" s="54"/>
      <c r="EXY100" s="54"/>
      <c r="EXZ100" s="54"/>
      <c r="EYA100" s="54"/>
      <c r="EYB100" s="54"/>
      <c r="EYC100" s="54"/>
      <c r="EYD100" s="54"/>
      <c r="EYE100" s="54"/>
      <c r="EYF100" s="54"/>
      <c r="EYG100" s="54"/>
      <c r="EYH100" s="54"/>
      <c r="EYI100" s="54"/>
      <c r="EYJ100" s="54"/>
      <c r="EYK100" s="54"/>
      <c r="EYL100" s="54"/>
      <c r="EYM100" s="54"/>
      <c r="EYN100" s="54"/>
      <c r="EYO100" s="54"/>
      <c r="EYP100" s="54"/>
      <c r="EYQ100" s="54"/>
      <c r="EYR100" s="54"/>
      <c r="EYS100" s="54"/>
      <c r="EYT100" s="54"/>
      <c r="EYU100" s="54"/>
      <c r="EYV100" s="54"/>
      <c r="EYW100" s="54"/>
      <c r="EYX100" s="54"/>
      <c r="EYY100" s="54"/>
      <c r="EYZ100" s="54"/>
      <c r="EZA100" s="54"/>
      <c r="EZB100" s="54"/>
      <c r="EZC100" s="54"/>
      <c r="EZD100" s="54"/>
      <c r="EZE100" s="54"/>
      <c r="EZF100" s="54"/>
      <c r="EZG100" s="54"/>
      <c r="EZH100" s="54"/>
      <c r="EZI100" s="54"/>
      <c r="EZJ100" s="54"/>
      <c r="EZK100" s="54"/>
      <c r="EZL100" s="54"/>
      <c r="EZM100" s="54"/>
      <c r="EZN100" s="54"/>
      <c r="EZO100" s="54"/>
      <c r="EZP100" s="54"/>
      <c r="EZQ100" s="54"/>
      <c r="EZR100" s="54"/>
      <c r="EZS100" s="54"/>
      <c r="EZT100" s="54"/>
      <c r="EZU100" s="54"/>
      <c r="EZV100" s="54"/>
      <c r="EZW100" s="54"/>
      <c r="EZX100" s="54"/>
      <c r="EZY100" s="54"/>
      <c r="EZZ100" s="54"/>
      <c r="FAA100" s="54"/>
      <c r="FAB100" s="54"/>
      <c r="FAC100" s="54"/>
      <c r="FAD100" s="54"/>
      <c r="FAE100" s="54"/>
      <c r="FAF100" s="54"/>
      <c r="FAG100" s="54"/>
      <c r="FAH100" s="54"/>
      <c r="FAI100" s="54"/>
      <c r="FAJ100" s="54"/>
      <c r="FAK100" s="54"/>
      <c r="FAL100" s="54"/>
      <c r="FAM100" s="54"/>
      <c r="FAN100" s="54"/>
      <c r="FAO100" s="54"/>
      <c r="FAP100" s="54"/>
      <c r="FAQ100" s="54"/>
      <c r="FAR100" s="54"/>
      <c r="FAS100" s="54"/>
      <c r="FAT100" s="54"/>
      <c r="FAU100" s="54"/>
      <c r="FAV100" s="54"/>
      <c r="FAW100" s="54"/>
      <c r="FAX100" s="54"/>
      <c r="FAY100" s="54"/>
      <c r="FAZ100" s="54"/>
      <c r="FBA100" s="54"/>
      <c r="FBB100" s="54"/>
      <c r="FBC100" s="54"/>
      <c r="FBD100" s="54"/>
      <c r="FBE100" s="54"/>
      <c r="FBF100" s="54"/>
      <c r="FBG100" s="54"/>
      <c r="FBH100" s="54"/>
      <c r="FBI100" s="54"/>
      <c r="FBJ100" s="54"/>
      <c r="FBK100" s="54"/>
      <c r="FBL100" s="54"/>
      <c r="FBM100" s="54"/>
      <c r="FBN100" s="54"/>
      <c r="FBO100" s="54"/>
      <c r="FBP100" s="54"/>
      <c r="FBQ100" s="54"/>
      <c r="FBR100" s="54"/>
      <c r="FBS100" s="54"/>
      <c r="FBT100" s="54"/>
      <c r="FBU100" s="54"/>
      <c r="FBV100" s="54"/>
      <c r="FBW100" s="54"/>
      <c r="FBX100" s="54"/>
      <c r="FBY100" s="54"/>
      <c r="FBZ100" s="54"/>
      <c r="FCA100" s="54"/>
      <c r="FCB100" s="54"/>
      <c r="FCC100" s="54"/>
      <c r="FCD100" s="54"/>
      <c r="FCE100" s="54"/>
      <c r="FCF100" s="54"/>
      <c r="FCG100" s="54"/>
      <c r="FCH100" s="54"/>
      <c r="FCI100" s="54"/>
      <c r="FCJ100" s="54"/>
      <c r="FCK100" s="54"/>
      <c r="FCL100" s="54"/>
      <c r="FCM100" s="54"/>
      <c r="FCN100" s="54"/>
      <c r="FCO100" s="54"/>
      <c r="FCP100" s="54"/>
      <c r="FCQ100" s="54"/>
      <c r="FCR100" s="54"/>
      <c r="FCS100" s="54"/>
      <c r="FCT100" s="54"/>
      <c r="FCU100" s="54"/>
      <c r="FCV100" s="54"/>
      <c r="FCW100" s="54"/>
      <c r="FCX100" s="54"/>
      <c r="FCY100" s="54"/>
      <c r="FCZ100" s="54"/>
      <c r="FDA100" s="54"/>
      <c r="FDB100" s="54"/>
      <c r="FDC100" s="54"/>
      <c r="FDD100" s="54"/>
      <c r="FDE100" s="54"/>
      <c r="FDF100" s="54"/>
      <c r="FDG100" s="54"/>
      <c r="FDH100" s="54"/>
      <c r="FDI100" s="54"/>
      <c r="FDJ100" s="54"/>
      <c r="FDK100" s="54"/>
      <c r="FDL100" s="54"/>
      <c r="FDM100" s="54"/>
      <c r="FDN100" s="54"/>
      <c r="FDO100" s="54"/>
      <c r="FDP100" s="54"/>
      <c r="FDQ100" s="54"/>
      <c r="FDR100" s="54"/>
      <c r="FDS100" s="54"/>
      <c r="FDT100" s="54"/>
      <c r="FDU100" s="54"/>
      <c r="FDV100" s="54"/>
      <c r="FDW100" s="54"/>
      <c r="FDX100" s="54"/>
      <c r="FDY100" s="54"/>
      <c r="FDZ100" s="54"/>
      <c r="FEA100" s="54"/>
      <c r="FEB100" s="54"/>
      <c r="FEC100" s="54"/>
      <c r="FED100" s="54"/>
      <c r="FEE100" s="54"/>
      <c r="FEF100" s="54"/>
      <c r="FEG100" s="54"/>
      <c r="FEH100" s="54"/>
      <c r="FEI100" s="54"/>
      <c r="FEJ100" s="54"/>
      <c r="FEK100" s="54"/>
      <c r="FEL100" s="54"/>
      <c r="FEM100" s="54"/>
      <c r="FEN100" s="54"/>
      <c r="FEO100" s="54"/>
      <c r="FEP100" s="54"/>
      <c r="FEQ100" s="54"/>
      <c r="FER100" s="54"/>
      <c r="FES100" s="54"/>
      <c r="FET100" s="54"/>
      <c r="FEU100" s="54"/>
      <c r="FEV100" s="54"/>
      <c r="FEW100" s="54"/>
      <c r="FEX100" s="54"/>
      <c r="FEY100" s="54"/>
      <c r="FEZ100" s="54"/>
      <c r="FFA100" s="54"/>
      <c r="FFB100" s="54"/>
      <c r="FFC100" s="54"/>
      <c r="FFD100" s="54"/>
      <c r="FFE100" s="54"/>
      <c r="FFF100" s="54"/>
      <c r="FFG100" s="54"/>
      <c r="FFH100" s="54"/>
      <c r="FFI100" s="54"/>
      <c r="FFJ100" s="54"/>
      <c r="FFK100" s="54"/>
      <c r="FFL100" s="54"/>
      <c r="FFM100" s="54"/>
      <c r="FFN100" s="54"/>
      <c r="FFO100" s="54"/>
      <c r="FFP100" s="54"/>
      <c r="FFQ100" s="54"/>
      <c r="FFR100" s="54"/>
      <c r="FFS100" s="54"/>
      <c r="FFT100" s="54"/>
      <c r="FFU100" s="54"/>
      <c r="FFV100" s="54"/>
      <c r="FFW100" s="54"/>
      <c r="FFX100" s="54"/>
      <c r="FFY100" s="54"/>
      <c r="FFZ100" s="54"/>
      <c r="FGA100" s="54"/>
      <c r="FGB100" s="54"/>
      <c r="FGC100" s="54"/>
      <c r="FGD100" s="54"/>
      <c r="FGE100" s="54"/>
      <c r="FGF100" s="54"/>
      <c r="FGG100" s="54"/>
      <c r="FGH100" s="54"/>
      <c r="FGI100" s="54"/>
      <c r="FGJ100" s="54"/>
      <c r="FGK100" s="54"/>
      <c r="FGL100" s="54"/>
      <c r="FGM100" s="54"/>
      <c r="FGN100" s="54"/>
      <c r="FGO100" s="54"/>
      <c r="FGP100" s="54"/>
      <c r="FGQ100" s="54"/>
      <c r="FGR100" s="54"/>
      <c r="FGS100" s="54"/>
      <c r="FGT100" s="54"/>
      <c r="FGU100" s="54"/>
      <c r="FGV100" s="54"/>
      <c r="FGW100" s="54"/>
      <c r="FGX100" s="54"/>
      <c r="FGY100" s="54"/>
      <c r="FGZ100" s="54"/>
      <c r="FHA100" s="54"/>
      <c r="FHB100" s="54"/>
      <c r="FHC100" s="54"/>
      <c r="FHD100" s="54"/>
      <c r="FHE100" s="54"/>
      <c r="FHF100" s="54"/>
      <c r="FHG100" s="54"/>
      <c r="FHH100" s="54"/>
      <c r="FHI100" s="54"/>
      <c r="FHJ100" s="54"/>
      <c r="FHK100" s="54"/>
      <c r="FHL100" s="54"/>
      <c r="FHM100" s="54"/>
      <c r="FHN100" s="54"/>
      <c r="FHO100" s="54"/>
      <c r="FHP100" s="54"/>
      <c r="FHQ100" s="54"/>
      <c r="FHR100" s="54"/>
      <c r="FHS100" s="54"/>
      <c r="FHT100" s="54"/>
      <c r="FHU100" s="54"/>
      <c r="FHV100" s="54"/>
      <c r="FHW100" s="54"/>
      <c r="FHX100" s="54"/>
      <c r="FHY100" s="54"/>
      <c r="FHZ100" s="54"/>
      <c r="FIA100" s="54"/>
      <c r="FIB100" s="54"/>
      <c r="FIC100" s="54"/>
      <c r="FID100" s="54"/>
      <c r="FIE100" s="54"/>
      <c r="FIF100" s="54"/>
      <c r="FIG100" s="54"/>
      <c r="FIH100" s="54"/>
      <c r="FII100" s="54"/>
      <c r="FIJ100" s="54"/>
      <c r="FIK100" s="54"/>
      <c r="FIL100" s="54"/>
      <c r="FIM100" s="54"/>
      <c r="FIN100" s="54"/>
      <c r="FIO100" s="54"/>
      <c r="FIP100" s="54"/>
      <c r="FIQ100" s="54"/>
      <c r="FIR100" s="54"/>
      <c r="FIS100" s="54"/>
      <c r="FIT100" s="54"/>
      <c r="FIU100" s="54"/>
      <c r="FIV100" s="54"/>
      <c r="FIW100" s="54"/>
      <c r="FIX100" s="54"/>
      <c r="FIY100" s="54"/>
      <c r="FIZ100" s="54"/>
      <c r="FJA100" s="54"/>
      <c r="FJB100" s="54"/>
      <c r="FJC100" s="54"/>
      <c r="FJD100" s="54"/>
      <c r="FJE100" s="54"/>
      <c r="FJF100" s="54"/>
      <c r="FJG100" s="54"/>
      <c r="FJH100" s="54"/>
      <c r="FJI100" s="54"/>
      <c r="FJJ100" s="54"/>
      <c r="FJK100" s="54"/>
      <c r="FJL100" s="54"/>
      <c r="FJM100" s="54"/>
      <c r="FJN100" s="54"/>
      <c r="FJO100" s="54"/>
      <c r="FJP100" s="54"/>
      <c r="FJQ100" s="54"/>
      <c r="FJR100" s="54"/>
      <c r="FJS100" s="54"/>
      <c r="FJT100" s="54"/>
      <c r="FJU100" s="54"/>
      <c r="FJV100" s="54"/>
      <c r="FJW100" s="54"/>
      <c r="FJX100" s="54"/>
      <c r="FJY100" s="54"/>
      <c r="FJZ100" s="54"/>
      <c r="FKA100" s="54"/>
      <c r="FKB100" s="54"/>
      <c r="FKC100" s="54"/>
      <c r="FKD100" s="54"/>
      <c r="FKE100" s="54"/>
      <c r="FKF100" s="54"/>
      <c r="FKG100" s="54"/>
      <c r="FKH100" s="54"/>
      <c r="FKI100" s="54"/>
      <c r="FKJ100" s="54"/>
      <c r="FKK100" s="54"/>
      <c r="FKL100" s="54"/>
      <c r="FKM100" s="54"/>
      <c r="FKN100" s="54"/>
      <c r="FKO100" s="54"/>
      <c r="FKP100" s="54"/>
      <c r="FKQ100" s="54"/>
      <c r="FKR100" s="54"/>
      <c r="FKS100" s="54"/>
      <c r="FKT100" s="54"/>
      <c r="FKU100" s="54"/>
      <c r="FKV100" s="54"/>
      <c r="FKW100" s="54"/>
      <c r="FKX100" s="54"/>
      <c r="FKY100" s="54"/>
      <c r="FKZ100" s="54"/>
      <c r="FLA100" s="54"/>
      <c r="FLB100" s="54"/>
      <c r="FLC100" s="54"/>
      <c r="FLD100" s="54"/>
      <c r="FLE100" s="54"/>
      <c r="FLF100" s="54"/>
      <c r="FLG100" s="54"/>
      <c r="FLH100" s="54"/>
      <c r="FLI100" s="54"/>
      <c r="FLJ100" s="54"/>
      <c r="FLK100" s="54"/>
      <c r="FLL100" s="54"/>
      <c r="FLM100" s="54"/>
      <c r="FLN100" s="54"/>
      <c r="FLO100" s="54"/>
      <c r="FLP100" s="54"/>
      <c r="FLQ100" s="54"/>
      <c r="FLR100" s="54"/>
      <c r="FLS100" s="54"/>
      <c r="FLT100" s="54"/>
      <c r="FLU100" s="54"/>
      <c r="FLV100" s="54"/>
      <c r="FLW100" s="54"/>
      <c r="FLX100" s="54"/>
      <c r="FLY100" s="54"/>
      <c r="FLZ100" s="54"/>
      <c r="FMA100" s="54"/>
      <c r="FMB100" s="54"/>
      <c r="FMC100" s="54"/>
      <c r="FMD100" s="54"/>
      <c r="FME100" s="54"/>
      <c r="FMF100" s="54"/>
      <c r="FMG100" s="54"/>
      <c r="FMH100" s="54"/>
      <c r="FMI100" s="54"/>
      <c r="FMJ100" s="54"/>
      <c r="FMK100" s="54"/>
      <c r="FML100" s="54"/>
      <c r="FMM100" s="54"/>
      <c r="FMN100" s="54"/>
      <c r="FMO100" s="54"/>
      <c r="FMP100" s="54"/>
      <c r="FMQ100" s="54"/>
      <c r="FMR100" s="54"/>
      <c r="FMS100" s="54"/>
      <c r="FMT100" s="54"/>
      <c r="FMU100" s="54"/>
      <c r="FMV100" s="54"/>
      <c r="FMW100" s="54"/>
      <c r="FMX100" s="54"/>
      <c r="FMY100" s="54"/>
      <c r="FMZ100" s="54"/>
      <c r="FNA100" s="54"/>
      <c r="FNB100" s="54"/>
      <c r="FNC100" s="54"/>
      <c r="FND100" s="54"/>
      <c r="FNE100" s="54"/>
      <c r="FNF100" s="54"/>
      <c r="FNG100" s="54"/>
      <c r="FNH100" s="54"/>
      <c r="FNI100" s="54"/>
      <c r="FNJ100" s="54"/>
      <c r="FNK100" s="54"/>
      <c r="FNL100" s="54"/>
      <c r="FNM100" s="54"/>
      <c r="FNN100" s="54"/>
      <c r="FNO100" s="54"/>
      <c r="FNP100" s="54"/>
      <c r="FNQ100" s="54"/>
      <c r="FNR100" s="54"/>
      <c r="FNS100" s="54"/>
      <c r="FNT100" s="54"/>
      <c r="FNU100" s="54"/>
      <c r="FNV100" s="54"/>
      <c r="FNW100" s="54"/>
      <c r="FNX100" s="54"/>
      <c r="FNY100" s="54"/>
      <c r="FNZ100" s="54"/>
      <c r="FOA100" s="54"/>
      <c r="FOB100" s="54"/>
      <c r="FOC100" s="54"/>
      <c r="FOD100" s="54"/>
      <c r="FOE100" s="54"/>
      <c r="FOF100" s="54"/>
      <c r="FOG100" s="54"/>
      <c r="FOH100" s="54"/>
      <c r="FOI100" s="54"/>
      <c r="FOJ100" s="54"/>
      <c r="FOK100" s="54"/>
      <c r="FOL100" s="54"/>
      <c r="FOM100" s="54"/>
      <c r="FON100" s="54"/>
      <c r="FOO100" s="54"/>
      <c r="FOP100" s="54"/>
      <c r="FOQ100" s="54"/>
      <c r="FOR100" s="54"/>
      <c r="FOS100" s="54"/>
      <c r="FOT100" s="54"/>
      <c r="FOU100" s="54"/>
      <c r="FOV100" s="54"/>
      <c r="FOW100" s="54"/>
      <c r="FOX100" s="54"/>
      <c r="FOY100" s="54"/>
      <c r="FOZ100" s="54"/>
      <c r="FPA100" s="54"/>
      <c r="FPB100" s="54"/>
      <c r="FPC100" s="54"/>
      <c r="FPD100" s="54"/>
      <c r="FPE100" s="54"/>
      <c r="FPF100" s="54"/>
      <c r="FPG100" s="54"/>
      <c r="FPH100" s="54"/>
      <c r="FPI100" s="54"/>
      <c r="FPJ100" s="54"/>
      <c r="FPK100" s="54"/>
      <c r="FPL100" s="54"/>
      <c r="FPM100" s="54"/>
      <c r="FPN100" s="54"/>
      <c r="FPO100" s="54"/>
      <c r="FPP100" s="54"/>
      <c r="FPQ100" s="54"/>
      <c r="FPR100" s="54"/>
      <c r="FPS100" s="54"/>
      <c r="FPT100" s="54"/>
      <c r="FPU100" s="54"/>
      <c r="FPV100" s="54"/>
      <c r="FPW100" s="54"/>
      <c r="FPX100" s="54"/>
      <c r="FPY100" s="54"/>
      <c r="FPZ100" s="54"/>
      <c r="FQA100" s="54"/>
      <c r="FQB100" s="54"/>
      <c r="FQC100" s="54"/>
      <c r="FQD100" s="54"/>
      <c r="FQE100" s="54"/>
      <c r="FQF100" s="54"/>
      <c r="FQG100" s="54"/>
      <c r="FQH100" s="54"/>
      <c r="FQI100" s="54"/>
      <c r="FQJ100" s="54"/>
      <c r="FQK100" s="54"/>
      <c r="FQL100" s="54"/>
      <c r="FQM100" s="54"/>
      <c r="FQN100" s="54"/>
      <c r="FQO100" s="54"/>
      <c r="FQP100" s="54"/>
      <c r="FQQ100" s="54"/>
      <c r="FQR100" s="54"/>
      <c r="FQS100" s="54"/>
      <c r="FQT100" s="54"/>
      <c r="FQU100" s="54"/>
      <c r="FQV100" s="54"/>
      <c r="FQW100" s="54"/>
      <c r="FQX100" s="54"/>
      <c r="FQY100" s="54"/>
      <c r="FQZ100" s="54"/>
      <c r="FRA100" s="54"/>
      <c r="FRB100" s="54"/>
      <c r="FRC100" s="54"/>
      <c r="FRD100" s="54"/>
      <c r="FRE100" s="54"/>
      <c r="FRF100" s="54"/>
      <c r="FRG100" s="54"/>
      <c r="FRH100" s="54"/>
      <c r="FRI100" s="54"/>
      <c r="FRJ100" s="54"/>
      <c r="FRK100" s="54"/>
      <c r="FRL100" s="54"/>
      <c r="FRM100" s="54"/>
      <c r="FRN100" s="54"/>
      <c r="FRO100" s="54"/>
      <c r="FRP100" s="54"/>
      <c r="FRQ100" s="54"/>
      <c r="FRR100" s="54"/>
      <c r="FRS100" s="54"/>
      <c r="FRT100" s="54"/>
      <c r="FRU100" s="54"/>
      <c r="FRV100" s="54"/>
      <c r="FRW100" s="54"/>
      <c r="FRX100" s="54"/>
      <c r="FRY100" s="54"/>
      <c r="FRZ100" s="54"/>
      <c r="FSA100" s="54"/>
      <c r="FSB100" s="54"/>
      <c r="FSC100" s="54"/>
      <c r="FSD100" s="54"/>
      <c r="FSE100" s="54"/>
      <c r="FSF100" s="54"/>
      <c r="FSG100" s="54"/>
      <c r="FSH100" s="54"/>
      <c r="FSI100" s="54"/>
      <c r="FSJ100" s="54"/>
      <c r="FSK100" s="54"/>
      <c r="FSL100" s="54"/>
      <c r="FSM100" s="54"/>
      <c r="FSN100" s="54"/>
      <c r="FSO100" s="54"/>
      <c r="FSP100" s="54"/>
      <c r="FSQ100" s="54"/>
      <c r="FSR100" s="54"/>
      <c r="FSS100" s="54"/>
      <c r="FST100" s="54"/>
      <c r="FSU100" s="54"/>
      <c r="FSV100" s="54"/>
      <c r="FSW100" s="54"/>
      <c r="FSX100" s="54"/>
      <c r="FSY100" s="54"/>
      <c r="FSZ100" s="54"/>
      <c r="FTA100" s="54"/>
      <c r="FTB100" s="54"/>
      <c r="FTC100" s="54"/>
      <c r="FTD100" s="54"/>
      <c r="FTE100" s="54"/>
      <c r="FTF100" s="54"/>
      <c r="FTG100" s="54"/>
      <c r="FTH100" s="54"/>
      <c r="FTI100" s="54"/>
      <c r="FTJ100" s="54"/>
      <c r="FTK100" s="54"/>
      <c r="FTL100" s="54"/>
      <c r="FTM100" s="54"/>
      <c r="FTN100" s="54"/>
      <c r="FTO100" s="54"/>
      <c r="FTP100" s="54"/>
      <c r="FTQ100" s="54"/>
      <c r="FTR100" s="54"/>
      <c r="FTS100" s="54"/>
      <c r="FTT100" s="54"/>
      <c r="FTU100" s="54"/>
      <c r="FTV100" s="54"/>
      <c r="FTW100" s="54"/>
      <c r="FTX100" s="54"/>
      <c r="FTY100" s="54"/>
      <c r="FTZ100" s="54"/>
      <c r="FUA100" s="54"/>
      <c r="FUB100" s="54"/>
      <c r="FUC100" s="54"/>
      <c r="FUD100" s="54"/>
      <c r="FUE100" s="54"/>
      <c r="FUF100" s="54"/>
      <c r="FUG100" s="54"/>
      <c r="FUH100" s="54"/>
      <c r="FUI100" s="54"/>
      <c r="FUJ100" s="54"/>
      <c r="FUK100" s="54"/>
      <c r="FUL100" s="54"/>
      <c r="FUM100" s="54"/>
      <c r="FUN100" s="54"/>
      <c r="FUO100" s="54"/>
      <c r="FUP100" s="54"/>
      <c r="FUQ100" s="54"/>
      <c r="FUR100" s="54"/>
      <c r="FUS100" s="54"/>
      <c r="FUT100" s="54"/>
      <c r="FUU100" s="54"/>
      <c r="FUV100" s="54"/>
      <c r="FUW100" s="54"/>
      <c r="FUX100" s="54"/>
      <c r="FUY100" s="54"/>
      <c r="FUZ100" s="54"/>
      <c r="FVA100" s="54"/>
      <c r="FVB100" s="54"/>
      <c r="FVC100" s="54"/>
      <c r="FVD100" s="54"/>
      <c r="FVE100" s="54"/>
      <c r="FVF100" s="54"/>
      <c r="FVG100" s="54"/>
      <c r="FVH100" s="54"/>
      <c r="FVI100" s="54"/>
      <c r="FVJ100" s="54"/>
      <c r="FVK100" s="54"/>
      <c r="FVL100" s="54"/>
      <c r="FVM100" s="54"/>
      <c r="FVN100" s="54"/>
      <c r="FVO100" s="54"/>
      <c r="FVP100" s="54"/>
      <c r="FVQ100" s="54"/>
      <c r="FVR100" s="54"/>
      <c r="FVS100" s="54"/>
      <c r="FVT100" s="54"/>
      <c r="FVU100" s="54"/>
      <c r="FVV100" s="54"/>
      <c r="FVW100" s="54"/>
      <c r="FVX100" s="54"/>
      <c r="FVY100" s="54"/>
      <c r="FVZ100" s="54"/>
      <c r="FWA100" s="54"/>
      <c r="FWB100" s="54"/>
      <c r="FWC100" s="54"/>
      <c r="FWD100" s="54"/>
      <c r="FWE100" s="54"/>
      <c r="FWF100" s="54"/>
      <c r="FWG100" s="54"/>
      <c r="FWH100" s="54"/>
      <c r="FWI100" s="54"/>
      <c r="FWJ100" s="54"/>
      <c r="FWK100" s="54"/>
      <c r="FWL100" s="54"/>
      <c r="FWM100" s="54"/>
      <c r="FWN100" s="54"/>
      <c r="FWO100" s="54"/>
      <c r="FWP100" s="54"/>
      <c r="FWQ100" s="54"/>
      <c r="FWR100" s="54"/>
      <c r="FWS100" s="54"/>
      <c r="FWT100" s="54"/>
      <c r="FWU100" s="54"/>
      <c r="FWV100" s="54"/>
      <c r="FWW100" s="54"/>
      <c r="FWX100" s="54"/>
      <c r="FWY100" s="54"/>
      <c r="FWZ100" s="54"/>
      <c r="FXA100" s="54"/>
      <c r="FXB100" s="54"/>
      <c r="FXC100" s="54"/>
      <c r="FXD100" s="54"/>
      <c r="FXE100" s="54"/>
      <c r="FXF100" s="54"/>
      <c r="FXG100" s="54"/>
      <c r="FXH100" s="54"/>
      <c r="FXI100" s="54"/>
      <c r="FXJ100" s="54"/>
      <c r="FXK100" s="54"/>
      <c r="FXL100" s="54"/>
      <c r="FXM100" s="54"/>
      <c r="FXN100" s="54"/>
      <c r="FXO100" s="54"/>
      <c r="FXP100" s="54"/>
      <c r="FXQ100" s="54"/>
      <c r="FXR100" s="54"/>
      <c r="FXS100" s="54"/>
      <c r="FXT100" s="54"/>
      <c r="FXU100" s="54"/>
      <c r="FXV100" s="54"/>
      <c r="FXW100" s="54"/>
      <c r="FXX100" s="54"/>
      <c r="FXY100" s="54"/>
      <c r="FXZ100" s="54"/>
      <c r="FYA100" s="54"/>
      <c r="FYB100" s="54"/>
      <c r="FYC100" s="54"/>
      <c r="FYD100" s="54"/>
      <c r="FYE100" s="54"/>
      <c r="FYF100" s="54"/>
      <c r="FYG100" s="54"/>
      <c r="FYH100" s="54"/>
      <c r="FYI100" s="54"/>
      <c r="FYJ100" s="54"/>
      <c r="FYK100" s="54"/>
      <c r="FYL100" s="54"/>
      <c r="FYM100" s="54"/>
      <c r="FYN100" s="54"/>
      <c r="FYO100" s="54"/>
      <c r="FYP100" s="54"/>
      <c r="FYQ100" s="54"/>
      <c r="FYR100" s="54"/>
      <c r="FYS100" s="54"/>
      <c r="FYT100" s="54"/>
      <c r="FYU100" s="54"/>
      <c r="FYV100" s="54"/>
      <c r="FYW100" s="54"/>
      <c r="FYX100" s="54"/>
      <c r="FYY100" s="54"/>
      <c r="FYZ100" s="54"/>
      <c r="FZA100" s="54"/>
      <c r="FZB100" s="54"/>
      <c r="FZC100" s="54"/>
      <c r="FZD100" s="54"/>
      <c r="FZE100" s="54"/>
      <c r="FZF100" s="54"/>
      <c r="FZG100" s="54"/>
      <c r="FZH100" s="54"/>
      <c r="FZI100" s="54"/>
      <c r="FZJ100" s="54"/>
      <c r="FZK100" s="54"/>
      <c r="FZL100" s="54"/>
      <c r="FZM100" s="54"/>
      <c r="FZN100" s="54"/>
      <c r="FZO100" s="54"/>
      <c r="FZP100" s="54"/>
      <c r="FZQ100" s="54"/>
      <c r="FZR100" s="54"/>
      <c r="FZS100" s="54"/>
      <c r="FZT100" s="54"/>
      <c r="FZU100" s="54"/>
      <c r="FZV100" s="54"/>
      <c r="FZW100" s="54"/>
      <c r="FZX100" s="54"/>
      <c r="FZY100" s="54"/>
      <c r="FZZ100" s="54"/>
      <c r="GAA100" s="54"/>
      <c r="GAB100" s="54"/>
      <c r="GAC100" s="54"/>
      <c r="GAD100" s="54"/>
      <c r="GAE100" s="54"/>
      <c r="GAF100" s="54"/>
      <c r="GAG100" s="54"/>
      <c r="GAH100" s="54"/>
      <c r="GAI100" s="54"/>
      <c r="GAJ100" s="54"/>
      <c r="GAK100" s="54"/>
      <c r="GAL100" s="54"/>
      <c r="GAM100" s="54"/>
      <c r="GAN100" s="54"/>
      <c r="GAO100" s="54"/>
      <c r="GAP100" s="54"/>
      <c r="GAQ100" s="54"/>
      <c r="GAR100" s="54"/>
      <c r="GAS100" s="54"/>
      <c r="GAT100" s="54"/>
      <c r="GAU100" s="54"/>
      <c r="GAV100" s="54"/>
      <c r="GAW100" s="54"/>
      <c r="GAX100" s="54"/>
      <c r="GAY100" s="54"/>
      <c r="GAZ100" s="54"/>
      <c r="GBA100" s="54"/>
      <c r="GBB100" s="54"/>
      <c r="GBC100" s="54"/>
      <c r="GBD100" s="54"/>
      <c r="GBE100" s="54"/>
      <c r="GBF100" s="54"/>
      <c r="GBG100" s="54"/>
      <c r="GBH100" s="54"/>
      <c r="GBI100" s="54"/>
      <c r="GBJ100" s="54"/>
      <c r="GBK100" s="54"/>
      <c r="GBL100" s="54"/>
      <c r="GBM100" s="54"/>
      <c r="GBN100" s="54"/>
      <c r="GBO100" s="54"/>
      <c r="GBP100" s="54"/>
      <c r="GBQ100" s="54"/>
      <c r="GBR100" s="54"/>
      <c r="GBS100" s="54"/>
      <c r="GBT100" s="54"/>
      <c r="GBU100" s="54"/>
      <c r="GBV100" s="54"/>
      <c r="GBW100" s="54"/>
      <c r="GBX100" s="54"/>
      <c r="GBY100" s="54"/>
      <c r="GBZ100" s="54"/>
      <c r="GCA100" s="54"/>
      <c r="GCB100" s="54"/>
      <c r="GCC100" s="54"/>
      <c r="GCD100" s="54"/>
      <c r="GCE100" s="54"/>
      <c r="GCF100" s="54"/>
      <c r="GCG100" s="54"/>
      <c r="GCH100" s="54"/>
      <c r="GCI100" s="54"/>
      <c r="GCJ100" s="54"/>
      <c r="GCK100" s="54"/>
      <c r="GCL100" s="54"/>
      <c r="GCM100" s="54"/>
      <c r="GCN100" s="54"/>
      <c r="GCO100" s="54"/>
      <c r="GCP100" s="54"/>
      <c r="GCQ100" s="54"/>
      <c r="GCR100" s="54"/>
      <c r="GCS100" s="54"/>
      <c r="GCT100" s="54"/>
      <c r="GCU100" s="54"/>
      <c r="GCV100" s="54"/>
      <c r="GCW100" s="54"/>
      <c r="GCX100" s="54"/>
      <c r="GCY100" s="54"/>
      <c r="GCZ100" s="54"/>
      <c r="GDA100" s="54"/>
      <c r="GDB100" s="54"/>
      <c r="GDC100" s="54"/>
      <c r="GDD100" s="54"/>
      <c r="GDE100" s="54"/>
      <c r="GDF100" s="54"/>
      <c r="GDG100" s="54"/>
      <c r="GDH100" s="54"/>
      <c r="GDI100" s="54"/>
      <c r="GDJ100" s="54"/>
      <c r="GDK100" s="54"/>
      <c r="GDL100" s="54"/>
      <c r="GDM100" s="54"/>
      <c r="GDN100" s="54"/>
      <c r="GDO100" s="54"/>
      <c r="GDP100" s="54"/>
      <c r="GDQ100" s="54"/>
      <c r="GDR100" s="54"/>
      <c r="GDS100" s="54"/>
      <c r="GDT100" s="54"/>
      <c r="GDU100" s="54"/>
      <c r="GDV100" s="54"/>
      <c r="GDW100" s="54"/>
      <c r="GDX100" s="54"/>
      <c r="GDY100" s="54"/>
      <c r="GDZ100" s="54"/>
      <c r="GEA100" s="54"/>
      <c r="GEB100" s="54"/>
      <c r="GEC100" s="54"/>
      <c r="GED100" s="54"/>
      <c r="GEE100" s="54"/>
      <c r="GEF100" s="54"/>
      <c r="GEG100" s="54"/>
      <c r="GEH100" s="54"/>
      <c r="GEI100" s="54"/>
      <c r="GEJ100" s="54"/>
      <c r="GEK100" s="54"/>
      <c r="GEL100" s="54"/>
      <c r="GEM100" s="54"/>
      <c r="GEN100" s="54"/>
      <c r="GEO100" s="54"/>
      <c r="GEP100" s="54"/>
      <c r="GEQ100" s="54"/>
      <c r="GER100" s="54"/>
      <c r="GES100" s="54"/>
      <c r="GET100" s="54"/>
      <c r="GEU100" s="54"/>
      <c r="GEV100" s="54"/>
      <c r="GEW100" s="54"/>
      <c r="GEX100" s="54"/>
      <c r="GEY100" s="54"/>
      <c r="GEZ100" s="54"/>
      <c r="GFA100" s="54"/>
      <c r="GFB100" s="54"/>
      <c r="GFC100" s="54"/>
      <c r="GFD100" s="54"/>
      <c r="GFE100" s="54"/>
      <c r="GFF100" s="54"/>
      <c r="GFG100" s="54"/>
      <c r="GFH100" s="54"/>
      <c r="GFI100" s="54"/>
      <c r="GFJ100" s="54"/>
      <c r="GFK100" s="54"/>
      <c r="GFL100" s="54"/>
      <c r="GFM100" s="54"/>
      <c r="GFN100" s="54"/>
      <c r="GFO100" s="54"/>
      <c r="GFP100" s="54"/>
      <c r="GFQ100" s="54"/>
      <c r="GFR100" s="54"/>
      <c r="GFS100" s="54"/>
      <c r="GFT100" s="54"/>
      <c r="GFU100" s="54"/>
      <c r="GFV100" s="54"/>
      <c r="GFW100" s="54"/>
      <c r="GFX100" s="54"/>
      <c r="GFY100" s="54"/>
      <c r="GFZ100" s="54"/>
      <c r="GGA100" s="54"/>
      <c r="GGB100" s="54"/>
      <c r="GGC100" s="54"/>
      <c r="GGD100" s="54"/>
      <c r="GGE100" s="54"/>
      <c r="GGF100" s="54"/>
      <c r="GGG100" s="54"/>
      <c r="GGH100" s="54"/>
      <c r="GGI100" s="54"/>
      <c r="GGJ100" s="54"/>
      <c r="GGK100" s="54"/>
      <c r="GGL100" s="54"/>
      <c r="GGM100" s="54"/>
      <c r="GGN100" s="54"/>
      <c r="GGO100" s="54"/>
      <c r="GGP100" s="54"/>
      <c r="GGQ100" s="54"/>
      <c r="GGR100" s="54"/>
      <c r="GGS100" s="54"/>
      <c r="GGT100" s="54"/>
      <c r="GGU100" s="54"/>
      <c r="GGV100" s="54"/>
      <c r="GGW100" s="54"/>
      <c r="GGX100" s="54"/>
      <c r="GGY100" s="54"/>
      <c r="GGZ100" s="54"/>
      <c r="GHA100" s="54"/>
      <c r="GHB100" s="54"/>
      <c r="GHC100" s="54"/>
      <c r="GHD100" s="54"/>
      <c r="GHE100" s="54"/>
      <c r="GHF100" s="54"/>
      <c r="GHG100" s="54"/>
      <c r="GHH100" s="54"/>
      <c r="GHI100" s="54"/>
      <c r="GHJ100" s="54"/>
      <c r="GHK100" s="54"/>
      <c r="GHL100" s="54"/>
      <c r="GHM100" s="54"/>
      <c r="GHN100" s="54"/>
      <c r="GHO100" s="54"/>
      <c r="GHP100" s="54"/>
      <c r="GHQ100" s="54"/>
      <c r="GHR100" s="54"/>
      <c r="GHS100" s="54"/>
      <c r="GHT100" s="54"/>
      <c r="GHU100" s="54"/>
      <c r="GHV100" s="54"/>
      <c r="GHW100" s="54"/>
      <c r="GHX100" s="54"/>
      <c r="GHY100" s="54"/>
      <c r="GHZ100" s="54"/>
      <c r="GIA100" s="54"/>
      <c r="GIB100" s="54"/>
      <c r="GIC100" s="54"/>
      <c r="GID100" s="54"/>
      <c r="GIE100" s="54"/>
      <c r="GIF100" s="54"/>
      <c r="GIG100" s="54"/>
      <c r="GIH100" s="54"/>
      <c r="GII100" s="54"/>
      <c r="GIJ100" s="54"/>
      <c r="GIK100" s="54"/>
      <c r="GIL100" s="54"/>
      <c r="GIM100" s="54"/>
      <c r="GIN100" s="54"/>
      <c r="GIO100" s="54"/>
      <c r="GIP100" s="54"/>
      <c r="GIQ100" s="54"/>
      <c r="GIR100" s="54"/>
      <c r="GIS100" s="54"/>
      <c r="GIT100" s="54"/>
      <c r="GIU100" s="54"/>
      <c r="GIV100" s="54"/>
      <c r="GIW100" s="54"/>
      <c r="GIX100" s="54"/>
      <c r="GIY100" s="54"/>
      <c r="GIZ100" s="54"/>
      <c r="GJA100" s="54"/>
      <c r="GJB100" s="54"/>
      <c r="GJC100" s="54"/>
      <c r="GJD100" s="54"/>
      <c r="GJE100" s="54"/>
      <c r="GJF100" s="54"/>
      <c r="GJG100" s="54"/>
      <c r="GJH100" s="54"/>
      <c r="GJI100" s="54"/>
      <c r="GJJ100" s="54"/>
      <c r="GJK100" s="54"/>
      <c r="GJL100" s="54"/>
      <c r="GJM100" s="54"/>
      <c r="GJN100" s="54"/>
      <c r="GJO100" s="54"/>
      <c r="GJP100" s="54"/>
      <c r="GJQ100" s="54"/>
      <c r="GJR100" s="54"/>
      <c r="GJS100" s="54"/>
      <c r="GJT100" s="54"/>
      <c r="GJU100" s="54"/>
      <c r="GJV100" s="54"/>
      <c r="GJW100" s="54"/>
      <c r="GJX100" s="54"/>
      <c r="GJY100" s="54"/>
      <c r="GJZ100" s="54"/>
      <c r="GKA100" s="54"/>
      <c r="GKB100" s="54"/>
      <c r="GKC100" s="54"/>
      <c r="GKD100" s="54"/>
      <c r="GKE100" s="54"/>
      <c r="GKF100" s="54"/>
      <c r="GKG100" s="54"/>
      <c r="GKH100" s="54"/>
      <c r="GKI100" s="54"/>
      <c r="GKJ100" s="54"/>
      <c r="GKK100" s="54"/>
      <c r="GKL100" s="54"/>
      <c r="GKM100" s="54"/>
      <c r="GKN100" s="54"/>
      <c r="GKO100" s="54"/>
      <c r="GKP100" s="54"/>
      <c r="GKQ100" s="54"/>
      <c r="GKR100" s="54"/>
      <c r="GKS100" s="54"/>
      <c r="GKT100" s="54"/>
      <c r="GKU100" s="54"/>
      <c r="GKV100" s="54"/>
      <c r="GKW100" s="54"/>
      <c r="GKX100" s="54"/>
      <c r="GKY100" s="54"/>
      <c r="GKZ100" s="54"/>
      <c r="GLA100" s="54"/>
      <c r="GLB100" s="54"/>
      <c r="GLC100" s="54"/>
      <c r="GLD100" s="54"/>
      <c r="GLE100" s="54"/>
      <c r="GLF100" s="54"/>
      <c r="GLG100" s="54"/>
      <c r="GLH100" s="54"/>
      <c r="GLI100" s="54"/>
      <c r="GLJ100" s="54"/>
      <c r="GLK100" s="54"/>
      <c r="GLL100" s="54"/>
      <c r="GLM100" s="54"/>
      <c r="GLN100" s="54"/>
      <c r="GLO100" s="54"/>
      <c r="GLP100" s="54"/>
      <c r="GLQ100" s="54"/>
      <c r="GLR100" s="54"/>
      <c r="GLS100" s="54"/>
      <c r="GLT100" s="54"/>
      <c r="GLU100" s="54"/>
      <c r="GLV100" s="54"/>
      <c r="GLW100" s="54"/>
      <c r="GLX100" s="54"/>
      <c r="GLY100" s="54"/>
      <c r="GLZ100" s="54"/>
      <c r="GMA100" s="54"/>
      <c r="GMB100" s="54"/>
      <c r="GMC100" s="54"/>
      <c r="GMD100" s="54"/>
      <c r="GME100" s="54"/>
      <c r="GMF100" s="54"/>
      <c r="GMG100" s="54"/>
      <c r="GMH100" s="54"/>
      <c r="GMI100" s="54"/>
      <c r="GMJ100" s="54"/>
      <c r="GMK100" s="54"/>
      <c r="GML100" s="54"/>
      <c r="GMM100" s="54"/>
      <c r="GMN100" s="54"/>
      <c r="GMO100" s="54"/>
      <c r="GMP100" s="54"/>
      <c r="GMQ100" s="54"/>
      <c r="GMR100" s="54"/>
      <c r="GMS100" s="54"/>
      <c r="GMT100" s="54"/>
      <c r="GMU100" s="54"/>
      <c r="GMV100" s="54"/>
      <c r="GMW100" s="54"/>
      <c r="GMX100" s="54"/>
      <c r="GMY100" s="54"/>
      <c r="GMZ100" s="54"/>
      <c r="GNA100" s="54"/>
      <c r="GNB100" s="54"/>
      <c r="GNC100" s="54"/>
      <c r="GND100" s="54"/>
      <c r="GNE100" s="54"/>
      <c r="GNF100" s="54"/>
      <c r="GNG100" s="54"/>
      <c r="GNH100" s="54"/>
      <c r="GNI100" s="54"/>
      <c r="GNJ100" s="54"/>
      <c r="GNK100" s="54"/>
      <c r="GNL100" s="54"/>
      <c r="GNM100" s="54"/>
      <c r="GNN100" s="54"/>
      <c r="GNO100" s="54"/>
      <c r="GNP100" s="54"/>
      <c r="GNQ100" s="54"/>
      <c r="GNR100" s="54"/>
      <c r="GNS100" s="54"/>
      <c r="GNT100" s="54"/>
      <c r="GNU100" s="54"/>
      <c r="GNV100" s="54"/>
      <c r="GNW100" s="54"/>
      <c r="GNX100" s="54"/>
      <c r="GNY100" s="54"/>
      <c r="GNZ100" s="54"/>
      <c r="GOA100" s="54"/>
      <c r="GOB100" s="54"/>
      <c r="GOC100" s="54"/>
      <c r="GOD100" s="54"/>
      <c r="GOE100" s="54"/>
      <c r="GOF100" s="54"/>
      <c r="GOG100" s="54"/>
      <c r="GOH100" s="54"/>
      <c r="GOI100" s="54"/>
      <c r="GOJ100" s="54"/>
      <c r="GOK100" s="54"/>
      <c r="GOL100" s="54"/>
      <c r="GOM100" s="54"/>
      <c r="GON100" s="54"/>
      <c r="GOO100" s="54"/>
      <c r="GOP100" s="54"/>
      <c r="GOQ100" s="54"/>
      <c r="GOR100" s="54"/>
      <c r="GOS100" s="54"/>
      <c r="GOT100" s="54"/>
      <c r="GOU100" s="54"/>
      <c r="GOV100" s="54"/>
      <c r="GOW100" s="54"/>
      <c r="GOX100" s="54"/>
      <c r="GOY100" s="54"/>
      <c r="GOZ100" s="54"/>
      <c r="GPA100" s="54"/>
      <c r="GPB100" s="54"/>
      <c r="GPC100" s="54"/>
      <c r="GPD100" s="54"/>
      <c r="GPE100" s="54"/>
      <c r="GPF100" s="54"/>
      <c r="GPG100" s="54"/>
      <c r="GPH100" s="54"/>
      <c r="GPI100" s="54"/>
      <c r="GPJ100" s="54"/>
      <c r="GPK100" s="54"/>
      <c r="GPL100" s="54"/>
      <c r="GPM100" s="54"/>
      <c r="GPN100" s="54"/>
      <c r="GPO100" s="54"/>
      <c r="GPP100" s="54"/>
      <c r="GPQ100" s="54"/>
      <c r="GPR100" s="54"/>
      <c r="GPS100" s="54"/>
      <c r="GPT100" s="54"/>
      <c r="GPU100" s="54"/>
      <c r="GPV100" s="54"/>
      <c r="GPW100" s="54"/>
      <c r="GPX100" s="54"/>
      <c r="GPY100" s="54"/>
      <c r="GPZ100" s="54"/>
      <c r="GQA100" s="54"/>
      <c r="GQB100" s="54"/>
      <c r="GQC100" s="54"/>
      <c r="GQD100" s="54"/>
      <c r="GQE100" s="54"/>
      <c r="GQF100" s="54"/>
      <c r="GQG100" s="54"/>
      <c r="GQH100" s="54"/>
      <c r="GQI100" s="54"/>
      <c r="GQJ100" s="54"/>
      <c r="GQK100" s="54"/>
      <c r="GQL100" s="54"/>
      <c r="GQM100" s="54"/>
      <c r="GQN100" s="54"/>
      <c r="GQO100" s="54"/>
      <c r="GQP100" s="54"/>
      <c r="GQQ100" s="54"/>
      <c r="GQR100" s="54"/>
      <c r="GQS100" s="54"/>
      <c r="GQT100" s="54"/>
      <c r="GQU100" s="54"/>
      <c r="GQV100" s="54"/>
      <c r="GQW100" s="54"/>
      <c r="GQX100" s="54"/>
      <c r="GQY100" s="54"/>
      <c r="GQZ100" s="54"/>
      <c r="GRA100" s="54"/>
      <c r="GRB100" s="54"/>
      <c r="GRC100" s="54"/>
      <c r="GRD100" s="54"/>
      <c r="GRE100" s="54"/>
      <c r="GRF100" s="54"/>
      <c r="GRG100" s="54"/>
      <c r="GRH100" s="54"/>
      <c r="GRI100" s="54"/>
      <c r="GRJ100" s="54"/>
      <c r="GRK100" s="54"/>
      <c r="GRL100" s="54"/>
      <c r="GRM100" s="54"/>
      <c r="GRN100" s="54"/>
      <c r="GRO100" s="54"/>
      <c r="GRP100" s="54"/>
      <c r="GRQ100" s="54"/>
      <c r="GRR100" s="54"/>
      <c r="GRS100" s="54"/>
      <c r="GRT100" s="54"/>
      <c r="GRU100" s="54"/>
      <c r="GRV100" s="54"/>
      <c r="GRW100" s="54"/>
      <c r="GRX100" s="54"/>
      <c r="GRY100" s="54"/>
      <c r="GRZ100" s="54"/>
      <c r="GSA100" s="54"/>
      <c r="GSB100" s="54"/>
      <c r="GSC100" s="54"/>
      <c r="GSD100" s="54"/>
      <c r="GSE100" s="54"/>
      <c r="GSF100" s="54"/>
      <c r="GSG100" s="54"/>
      <c r="GSH100" s="54"/>
      <c r="GSI100" s="54"/>
      <c r="GSJ100" s="54"/>
      <c r="GSK100" s="54"/>
      <c r="GSL100" s="54"/>
      <c r="GSM100" s="54"/>
      <c r="GSN100" s="54"/>
      <c r="GSO100" s="54"/>
      <c r="GSP100" s="54"/>
      <c r="GSQ100" s="54"/>
      <c r="GSR100" s="54"/>
      <c r="GSS100" s="54"/>
      <c r="GST100" s="54"/>
      <c r="GSU100" s="54"/>
      <c r="GSV100" s="54"/>
      <c r="GSW100" s="54"/>
      <c r="GSX100" s="54"/>
      <c r="GSY100" s="54"/>
      <c r="GSZ100" s="54"/>
      <c r="GTA100" s="54"/>
      <c r="GTB100" s="54"/>
      <c r="GTC100" s="54"/>
      <c r="GTD100" s="54"/>
      <c r="GTE100" s="54"/>
      <c r="GTF100" s="54"/>
      <c r="GTG100" s="54"/>
      <c r="GTH100" s="54"/>
      <c r="GTI100" s="54"/>
      <c r="GTJ100" s="54"/>
      <c r="GTK100" s="54"/>
      <c r="GTL100" s="54"/>
      <c r="GTM100" s="54"/>
      <c r="GTN100" s="54"/>
      <c r="GTO100" s="54"/>
      <c r="GTP100" s="54"/>
      <c r="GTQ100" s="54"/>
      <c r="GTR100" s="54"/>
      <c r="GTS100" s="54"/>
      <c r="GTT100" s="54"/>
      <c r="GTU100" s="54"/>
      <c r="GTV100" s="54"/>
      <c r="GTW100" s="54"/>
      <c r="GTX100" s="54"/>
      <c r="GTY100" s="54"/>
      <c r="GTZ100" s="54"/>
      <c r="GUA100" s="54"/>
      <c r="GUB100" s="54"/>
      <c r="GUC100" s="54"/>
      <c r="GUD100" s="54"/>
      <c r="GUE100" s="54"/>
      <c r="GUF100" s="54"/>
      <c r="GUG100" s="54"/>
      <c r="GUH100" s="54"/>
      <c r="GUI100" s="54"/>
      <c r="GUJ100" s="54"/>
      <c r="GUK100" s="54"/>
      <c r="GUL100" s="54"/>
      <c r="GUM100" s="54"/>
      <c r="GUN100" s="54"/>
      <c r="GUO100" s="54"/>
      <c r="GUP100" s="54"/>
      <c r="GUQ100" s="54"/>
      <c r="GUR100" s="54"/>
      <c r="GUS100" s="54"/>
      <c r="GUT100" s="54"/>
      <c r="GUU100" s="54"/>
      <c r="GUV100" s="54"/>
      <c r="GUW100" s="54"/>
      <c r="GUX100" s="54"/>
      <c r="GUY100" s="54"/>
      <c r="GUZ100" s="54"/>
      <c r="GVA100" s="54"/>
      <c r="GVB100" s="54"/>
      <c r="GVC100" s="54"/>
      <c r="GVD100" s="54"/>
      <c r="GVE100" s="54"/>
      <c r="GVF100" s="54"/>
      <c r="GVG100" s="54"/>
      <c r="GVH100" s="54"/>
      <c r="GVI100" s="54"/>
      <c r="GVJ100" s="54"/>
      <c r="GVK100" s="54"/>
      <c r="GVL100" s="54"/>
      <c r="GVM100" s="54"/>
      <c r="GVN100" s="54"/>
      <c r="GVO100" s="54"/>
      <c r="GVP100" s="54"/>
      <c r="GVQ100" s="54"/>
      <c r="GVR100" s="54"/>
      <c r="GVS100" s="54"/>
      <c r="GVT100" s="54"/>
      <c r="GVU100" s="54"/>
      <c r="GVV100" s="54"/>
      <c r="GVW100" s="54"/>
      <c r="GVX100" s="54"/>
      <c r="GVY100" s="54"/>
      <c r="GVZ100" s="54"/>
      <c r="GWA100" s="54"/>
      <c r="GWB100" s="54"/>
      <c r="GWC100" s="54"/>
      <c r="GWD100" s="54"/>
      <c r="GWE100" s="54"/>
      <c r="GWF100" s="54"/>
      <c r="GWG100" s="54"/>
      <c r="GWH100" s="54"/>
      <c r="GWI100" s="54"/>
      <c r="GWJ100" s="54"/>
      <c r="GWK100" s="54"/>
      <c r="GWL100" s="54"/>
      <c r="GWM100" s="54"/>
      <c r="GWN100" s="54"/>
      <c r="GWO100" s="54"/>
      <c r="GWP100" s="54"/>
      <c r="GWQ100" s="54"/>
      <c r="GWR100" s="54"/>
      <c r="GWS100" s="54"/>
      <c r="GWT100" s="54"/>
      <c r="GWU100" s="54"/>
      <c r="GWV100" s="54"/>
      <c r="GWW100" s="54"/>
      <c r="GWX100" s="54"/>
      <c r="GWY100" s="54"/>
      <c r="GWZ100" s="54"/>
      <c r="GXA100" s="54"/>
      <c r="GXB100" s="54"/>
      <c r="GXC100" s="54"/>
      <c r="GXD100" s="54"/>
      <c r="GXE100" s="54"/>
      <c r="GXF100" s="54"/>
      <c r="GXG100" s="54"/>
      <c r="GXH100" s="54"/>
      <c r="GXI100" s="54"/>
      <c r="GXJ100" s="54"/>
      <c r="GXK100" s="54"/>
      <c r="GXL100" s="54"/>
      <c r="GXM100" s="54"/>
      <c r="GXN100" s="54"/>
      <c r="GXO100" s="54"/>
      <c r="GXP100" s="54"/>
      <c r="GXQ100" s="54"/>
      <c r="GXR100" s="54"/>
      <c r="GXS100" s="54"/>
      <c r="GXT100" s="54"/>
      <c r="GXU100" s="54"/>
      <c r="GXV100" s="54"/>
      <c r="GXW100" s="54"/>
      <c r="GXX100" s="54"/>
      <c r="GXY100" s="54"/>
      <c r="GXZ100" s="54"/>
      <c r="GYA100" s="54"/>
      <c r="GYB100" s="54"/>
      <c r="GYC100" s="54"/>
      <c r="GYD100" s="54"/>
      <c r="GYE100" s="54"/>
      <c r="GYF100" s="54"/>
      <c r="GYG100" s="54"/>
      <c r="GYH100" s="54"/>
      <c r="GYI100" s="54"/>
      <c r="GYJ100" s="54"/>
      <c r="GYK100" s="54"/>
      <c r="GYL100" s="54"/>
      <c r="GYM100" s="54"/>
      <c r="GYN100" s="54"/>
      <c r="GYO100" s="54"/>
      <c r="GYP100" s="54"/>
      <c r="GYQ100" s="54"/>
      <c r="GYR100" s="54"/>
      <c r="GYS100" s="54"/>
      <c r="GYT100" s="54"/>
      <c r="GYU100" s="54"/>
      <c r="GYV100" s="54"/>
      <c r="GYW100" s="54"/>
      <c r="GYX100" s="54"/>
      <c r="GYY100" s="54"/>
      <c r="GYZ100" s="54"/>
      <c r="GZA100" s="54"/>
      <c r="GZB100" s="54"/>
      <c r="GZC100" s="54"/>
      <c r="GZD100" s="54"/>
      <c r="GZE100" s="54"/>
      <c r="GZF100" s="54"/>
      <c r="GZG100" s="54"/>
      <c r="GZH100" s="54"/>
      <c r="GZI100" s="54"/>
      <c r="GZJ100" s="54"/>
      <c r="GZK100" s="54"/>
      <c r="GZL100" s="54"/>
      <c r="GZM100" s="54"/>
      <c r="GZN100" s="54"/>
      <c r="GZO100" s="54"/>
      <c r="GZP100" s="54"/>
      <c r="GZQ100" s="54"/>
      <c r="GZR100" s="54"/>
      <c r="GZS100" s="54"/>
      <c r="GZT100" s="54"/>
      <c r="GZU100" s="54"/>
      <c r="GZV100" s="54"/>
      <c r="GZW100" s="54"/>
      <c r="GZX100" s="54"/>
      <c r="GZY100" s="54"/>
      <c r="GZZ100" s="54"/>
      <c r="HAA100" s="54"/>
      <c r="HAB100" s="54"/>
      <c r="HAC100" s="54"/>
      <c r="HAD100" s="54"/>
      <c r="HAE100" s="54"/>
      <c r="HAF100" s="54"/>
      <c r="HAG100" s="54"/>
      <c r="HAH100" s="54"/>
      <c r="HAI100" s="54"/>
      <c r="HAJ100" s="54"/>
      <c r="HAK100" s="54"/>
      <c r="HAL100" s="54"/>
      <c r="HAM100" s="54"/>
      <c r="HAN100" s="54"/>
      <c r="HAO100" s="54"/>
      <c r="HAP100" s="54"/>
      <c r="HAQ100" s="54"/>
      <c r="HAR100" s="54"/>
      <c r="HAS100" s="54"/>
      <c r="HAT100" s="54"/>
      <c r="HAU100" s="54"/>
      <c r="HAV100" s="54"/>
      <c r="HAW100" s="54"/>
      <c r="HAX100" s="54"/>
      <c r="HAY100" s="54"/>
      <c r="HAZ100" s="54"/>
      <c r="HBA100" s="54"/>
      <c r="HBB100" s="54"/>
      <c r="HBC100" s="54"/>
      <c r="HBD100" s="54"/>
      <c r="HBE100" s="54"/>
      <c r="HBF100" s="54"/>
      <c r="HBG100" s="54"/>
      <c r="HBH100" s="54"/>
      <c r="HBI100" s="54"/>
      <c r="HBJ100" s="54"/>
      <c r="HBK100" s="54"/>
      <c r="HBL100" s="54"/>
      <c r="HBM100" s="54"/>
      <c r="HBN100" s="54"/>
      <c r="HBO100" s="54"/>
      <c r="HBP100" s="54"/>
      <c r="HBQ100" s="54"/>
      <c r="HBR100" s="54"/>
      <c r="HBS100" s="54"/>
      <c r="HBT100" s="54"/>
      <c r="HBU100" s="54"/>
      <c r="HBV100" s="54"/>
      <c r="HBW100" s="54"/>
      <c r="HBX100" s="54"/>
      <c r="HBY100" s="54"/>
      <c r="HBZ100" s="54"/>
      <c r="HCA100" s="54"/>
      <c r="HCB100" s="54"/>
      <c r="HCC100" s="54"/>
      <c r="HCD100" s="54"/>
      <c r="HCE100" s="54"/>
      <c r="HCF100" s="54"/>
      <c r="HCG100" s="54"/>
      <c r="HCH100" s="54"/>
      <c r="HCI100" s="54"/>
      <c r="HCJ100" s="54"/>
      <c r="HCK100" s="54"/>
      <c r="HCL100" s="54"/>
      <c r="HCM100" s="54"/>
      <c r="HCN100" s="54"/>
      <c r="HCO100" s="54"/>
      <c r="HCP100" s="54"/>
      <c r="HCQ100" s="54"/>
      <c r="HCR100" s="54"/>
      <c r="HCS100" s="54"/>
      <c r="HCT100" s="54"/>
      <c r="HCU100" s="54"/>
      <c r="HCV100" s="54"/>
      <c r="HCW100" s="54"/>
      <c r="HCX100" s="54"/>
      <c r="HCY100" s="54"/>
      <c r="HCZ100" s="54"/>
      <c r="HDA100" s="54"/>
      <c r="HDB100" s="54"/>
      <c r="HDC100" s="54"/>
      <c r="HDD100" s="54"/>
      <c r="HDE100" s="54"/>
      <c r="HDF100" s="54"/>
      <c r="HDG100" s="54"/>
      <c r="HDH100" s="54"/>
      <c r="HDI100" s="54"/>
      <c r="HDJ100" s="54"/>
      <c r="HDK100" s="54"/>
      <c r="HDL100" s="54"/>
      <c r="HDM100" s="54"/>
      <c r="HDN100" s="54"/>
      <c r="HDO100" s="54"/>
      <c r="HDP100" s="54"/>
      <c r="HDQ100" s="54"/>
      <c r="HDR100" s="54"/>
      <c r="HDS100" s="54"/>
      <c r="HDT100" s="54"/>
      <c r="HDU100" s="54"/>
      <c r="HDV100" s="54"/>
      <c r="HDW100" s="54"/>
      <c r="HDX100" s="54"/>
      <c r="HDY100" s="54"/>
      <c r="HDZ100" s="54"/>
      <c r="HEA100" s="54"/>
      <c r="HEB100" s="54"/>
      <c r="HEC100" s="54"/>
      <c r="HED100" s="54"/>
      <c r="HEE100" s="54"/>
      <c r="HEF100" s="54"/>
      <c r="HEG100" s="54"/>
      <c r="HEH100" s="54"/>
      <c r="HEI100" s="54"/>
      <c r="HEJ100" s="54"/>
      <c r="HEK100" s="54"/>
      <c r="HEL100" s="54"/>
      <c r="HEM100" s="54"/>
      <c r="HEN100" s="54"/>
      <c r="HEO100" s="54"/>
      <c r="HEP100" s="54"/>
      <c r="HEQ100" s="54"/>
      <c r="HER100" s="54"/>
      <c r="HES100" s="54"/>
      <c r="HET100" s="54"/>
      <c r="HEU100" s="54"/>
      <c r="HEV100" s="54"/>
      <c r="HEW100" s="54"/>
      <c r="HEX100" s="54"/>
      <c r="HEY100" s="54"/>
      <c r="HEZ100" s="54"/>
      <c r="HFA100" s="54"/>
      <c r="HFB100" s="54"/>
      <c r="HFC100" s="54"/>
      <c r="HFD100" s="54"/>
      <c r="HFE100" s="54"/>
      <c r="HFF100" s="54"/>
      <c r="HFG100" s="54"/>
      <c r="HFH100" s="54"/>
      <c r="HFI100" s="54"/>
      <c r="HFJ100" s="54"/>
      <c r="HFK100" s="54"/>
      <c r="HFL100" s="54"/>
      <c r="HFM100" s="54"/>
      <c r="HFN100" s="54"/>
      <c r="HFO100" s="54"/>
      <c r="HFP100" s="54"/>
      <c r="HFQ100" s="54"/>
      <c r="HFR100" s="54"/>
      <c r="HFS100" s="54"/>
      <c r="HFT100" s="54"/>
      <c r="HFU100" s="54"/>
      <c r="HFV100" s="54"/>
      <c r="HFW100" s="54"/>
      <c r="HFX100" s="54"/>
      <c r="HFY100" s="54"/>
      <c r="HFZ100" s="54"/>
      <c r="HGA100" s="54"/>
      <c r="HGB100" s="54"/>
      <c r="HGC100" s="54"/>
      <c r="HGD100" s="54"/>
      <c r="HGE100" s="54"/>
      <c r="HGF100" s="54"/>
      <c r="HGG100" s="54"/>
      <c r="HGH100" s="54"/>
      <c r="HGI100" s="54"/>
      <c r="HGJ100" s="54"/>
      <c r="HGK100" s="54"/>
      <c r="HGL100" s="54"/>
      <c r="HGM100" s="54"/>
      <c r="HGN100" s="54"/>
      <c r="HGO100" s="54"/>
      <c r="HGP100" s="54"/>
      <c r="HGQ100" s="54"/>
      <c r="HGR100" s="54"/>
      <c r="HGS100" s="54"/>
      <c r="HGT100" s="54"/>
      <c r="HGU100" s="54"/>
      <c r="HGV100" s="54"/>
      <c r="HGW100" s="54"/>
      <c r="HGX100" s="54"/>
      <c r="HGY100" s="54"/>
      <c r="HGZ100" s="54"/>
      <c r="HHA100" s="54"/>
      <c r="HHB100" s="54"/>
      <c r="HHC100" s="54"/>
      <c r="HHD100" s="54"/>
      <c r="HHE100" s="54"/>
      <c r="HHF100" s="54"/>
      <c r="HHG100" s="54"/>
      <c r="HHH100" s="54"/>
      <c r="HHI100" s="54"/>
      <c r="HHJ100" s="54"/>
      <c r="HHK100" s="54"/>
      <c r="HHL100" s="54"/>
      <c r="HHM100" s="54"/>
      <c r="HHN100" s="54"/>
      <c r="HHO100" s="54"/>
      <c r="HHP100" s="54"/>
      <c r="HHQ100" s="54"/>
      <c r="HHR100" s="54"/>
      <c r="HHS100" s="54"/>
      <c r="HHT100" s="54"/>
      <c r="HHU100" s="54"/>
      <c r="HHV100" s="54"/>
      <c r="HHW100" s="54"/>
      <c r="HHX100" s="54"/>
      <c r="HHY100" s="54"/>
      <c r="HHZ100" s="54"/>
      <c r="HIA100" s="54"/>
      <c r="HIB100" s="54"/>
      <c r="HIC100" s="54"/>
      <c r="HID100" s="54"/>
      <c r="HIE100" s="54"/>
      <c r="HIF100" s="54"/>
      <c r="HIG100" s="54"/>
      <c r="HIH100" s="54"/>
      <c r="HII100" s="54"/>
      <c r="HIJ100" s="54"/>
      <c r="HIK100" s="54"/>
      <c r="HIL100" s="54"/>
      <c r="HIM100" s="54"/>
      <c r="HIN100" s="54"/>
      <c r="HIO100" s="54"/>
      <c r="HIP100" s="54"/>
      <c r="HIQ100" s="54"/>
      <c r="HIR100" s="54"/>
      <c r="HIS100" s="54"/>
      <c r="HIT100" s="54"/>
      <c r="HIU100" s="54"/>
      <c r="HIV100" s="54"/>
      <c r="HIW100" s="54"/>
      <c r="HIX100" s="54"/>
      <c r="HIY100" s="54"/>
      <c r="HIZ100" s="54"/>
      <c r="HJA100" s="54"/>
      <c r="HJB100" s="54"/>
      <c r="HJC100" s="54"/>
      <c r="HJD100" s="54"/>
      <c r="HJE100" s="54"/>
      <c r="HJF100" s="54"/>
      <c r="HJG100" s="54"/>
      <c r="HJH100" s="54"/>
      <c r="HJI100" s="54"/>
      <c r="HJJ100" s="54"/>
      <c r="HJK100" s="54"/>
      <c r="HJL100" s="54"/>
      <c r="HJM100" s="54"/>
      <c r="HJN100" s="54"/>
      <c r="HJO100" s="54"/>
      <c r="HJP100" s="54"/>
      <c r="HJQ100" s="54"/>
      <c r="HJR100" s="54"/>
      <c r="HJS100" s="54"/>
      <c r="HJT100" s="54"/>
      <c r="HJU100" s="54"/>
      <c r="HJV100" s="54"/>
      <c r="HJW100" s="54"/>
      <c r="HJX100" s="54"/>
      <c r="HJY100" s="54"/>
      <c r="HJZ100" s="54"/>
      <c r="HKA100" s="54"/>
      <c r="HKB100" s="54"/>
      <c r="HKC100" s="54"/>
      <c r="HKD100" s="54"/>
      <c r="HKE100" s="54"/>
      <c r="HKF100" s="54"/>
      <c r="HKG100" s="54"/>
      <c r="HKH100" s="54"/>
      <c r="HKI100" s="54"/>
      <c r="HKJ100" s="54"/>
      <c r="HKK100" s="54"/>
      <c r="HKL100" s="54"/>
      <c r="HKM100" s="54"/>
      <c r="HKN100" s="54"/>
      <c r="HKO100" s="54"/>
      <c r="HKP100" s="54"/>
      <c r="HKQ100" s="54"/>
      <c r="HKR100" s="54"/>
      <c r="HKS100" s="54"/>
      <c r="HKT100" s="54"/>
      <c r="HKU100" s="54"/>
      <c r="HKV100" s="54"/>
      <c r="HKW100" s="54"/>
      <c r="HKX100" s="54"/>
      <c r="HKY100" s="54"/>
      <c r="HKZ100" s="54"/>
      <c r="HLA100" s="54"/>
      <c r="HLB100" s="54"/>
      <c r="HLC100" s="54"/>
      <c r="HLD100" s="54"/>
      <c r="HLE100" s="54"/>
      <c r="HLF100" s="54"/>
      <c r="HLG100" s="54"/>
      <c r="HLH100" s="54"/>
      <c r="HLI100" s="54"/>
      <c r="HLJ100" s="54"/>
      <c r="HLK100" s="54"/>
      <c r="HLL100" s="54"/>
      <c r="HLM100" s="54"/>
      <c r="HLN100" s="54"/>
      <c r="HLO100" s="54"/>
      <c r="HLP100" s="54"/>
      <c r="HLQ100" s="54"/>
      <c r="HLR100" s="54"/>
      <c r="HLS100" s="54"/>
      <c r="HLT100" s="54"/>
      <c r="HLU100" s="54"/>
      <c r="HLV100" s="54"/>
      <c r="HLW100" s="54"/>
      <c r="HLX100" s="54"/>
      <c r="HLY100" s="54"/>
      <c r="HLZ100" s="54"/>
      <c r="HMA100" s="54"/>
      <c r="HMB100" s="54"/>
      <c r="HMC100" s="54"/>
      <c r="HMD100" s="54"/>
      <c r="HME100" s="54"/>
      <c r="HMF100" s="54"/>
      <c r="HMG100" s="54"/>
      <c r="HMH100" s="54"/>
      <c r="HMI100" s="54"/>
      <c r="HMJ100" s="54"/>
      <c r="HMK100" s="54"/>
      <c r="HML100" s="54"/>
      <c r="HMM100" s="54"/>
      <c r="HMN100" s="54"/>
      <c r="HMO100" s="54"/>
      <c r="HMP100" s="54"/>
      <c r="HMQ100" s="54"/>
      <c r="HMR100" s="54"/>
      <c r="HMS100" s="54"/>
      <c r="HMT100" s="54"/>
      <c r="HMU100" s="54"/>
      <c r="HMV100" s="54"/>
      <c r="HMW100" s="54"/>
      <c r="HMX100" s="54"/>
      <c r="HMY100" s="54"/>
      <c r="HMZ100" s="54"/>
      <c r="HNA100" s="54"/>
      <c r="HNB100" s="54"/>
      <c r="HNC100" s="54"/>
      <c r="HND100" s="54"/>
      <c r="HNE100" s="54"/>
      <c r="HNF100" s="54"/>
      <c r="HNG100" s="54"/>
      <c r="HNH100" s="54"/>
      <c r="HNI100" s="54"/>
      <c r="HNJ100" s="54"/>
      <c r="HNK100" s="54"/>
      <c r="HNL100" s="54"/>
      <c r="HNM100" s="54"/>
      <c r="HNN100" s="54"/>
      <c r="HNO100" s="54"/>
      <c r="HNP100" s="54"/>
      <c r="HNQ100" s="54"/>
      <c r="HNR100" s="54"/>
      <c r="HNS100" s="54"/>
      <c r="HNT100" s="54"/>
      <c r="HNU100" s="54"/>
      <c r="HNV100" s="54"/>
      <c r="HNW100" s="54"/>
      <c r="HNX100" s="54"/>
      <c r="HNY100" s="54"/>
      <c r="HNZ100" s="54"/>
      <c r="HOA100" s="54"/>
      <c r="HOB100" s="54"/>
      <c r="HOC100" s="54"/>
      <c r="HOD100" s="54"/>
      <c r="HOE100" s="54"/>
      <c r="HOF100" s="54"/>
      <c r="HOG100" s="54"/>
      <c r="HOH100" s="54"/>
      <c r="HOI100" s="54"/>
      <c r="HOJ100" s="54"/>
      <c r="HOK100" s="54"/>
      <c r="HOL100" s="54"/>
      <c r="HOM100" s="54"/>
      <c r="HON100" s="54"/>
      <c r="HOO100" s="54"/>
      <c r="HOP100" s="54"/>
      <c r="HOQ100" s="54"/>
      <c r="HOR100" s="54"/>
      <c r="HOS100" s="54"/>
      <c r="HOT100" s="54"/>
      <c r="HOU100" s="54"/>
      <c r="HOV100" s="54"/>
      <c r="HOW100" s="54"/>
      <c r="HOX100" s="54"/>
      <c r="HOY100" s="54"/>
      <c r="HOZ100" s="54"/>
      <c r="HPA100" s="54"/>
      <c r="HPB100" s="54"/>
      <c r="HPC100" s="54"/>
      <c r="HPD100" s="54"/>
      <c r="HPE100" s="54"/>
      <c r="HPF100" s="54"/>
      <c r="HPG100" s="54"/>
      <c r="HPH100" s="54"/>
      <c r="HPI100" s="54"/>
      <c r="HPJ100" s="54"/>
      <c r="HPK100" s="54"/>
      <c r="HPL100" s="54"/>
      <c r="HPM100" s="54"/>
      <c r="HPN100" s="54"/>
      <c r="HPO100" s="54"/>
      <c r="HPP100" s="54"/>
      <c r="HPQ100" s="54"/>
      <c r="HPR100" s="54"/>
      <c r="HPS100" s="54"/>
      <c r="HPT100" s="54"/>
      <c r="HPU100" s="54"/>
      <c r="HPV100" s="54"/>
      <c r="HPW100" s="54"/>
      <c r="HPX100" s="54"/>
      <c r="HPY100" s="54"/>
      <c r="HPZ100" s="54"/>
      <c r="HQA100" s="54"/>
      <c r="HQB100" s="54"/>
      <c r="HQC100" s="54"/>
      <c r="HQD100" s="54"/>
      <c r="HQE100" s="54"/>
      <c r="HQF100" s="54"/>
      <c r="HQG100" s="54"/>
      <c r="HQH100" s="54"/>
      <c r="HQI100" s="54"/>
      <c r="HQJ100" s="54"/>
      <c r="HQK100" s="54"/>
      <c r="HQL100" s="54"/>
      <c r="HQM100" s="54"/>
      <c r="HQN100" s="54"/>
      <c r="HQO100" s="54"/>
      <c r="HQP100" s="54"/>
      <c r="HQQ100" s="54"/>
      <c r="HQR100" s="54"/>
      <c r="HQS100" s="54"/>
      <c r="HQT100" s="54"/>
      <c r="HQU100" s="54"/>
      <c r="HQV100" s="54"/>
      <c r="HQW100" s="54"/>
      <c r="HQX100" s="54"/>
      <c r="HQY100" s="54"/>
      <c r="HQZ100" s="54"/>
      <c r="HRA100" s="54"/>
      <c r="HRB100" s="54"/>
      <c r="HRC100" s="54"/>
      <c r="HRD100" s="54"/>
      <c r="HRE100" s="54"/>
      <c r="HRF100" s="54"/>
      <c r="HRG100" s="54"/>
      <c r="HRH100" s="54"/>
      <c r="HRI100" s="54"/>
      <c r="HRJ100" s="54"/>
      <c r="HRK100" s="54"/>
      <c r="HRL100" s="54"/>
      <c r="HRM100" s="54"/>
      <c r="HRN100" s="54"/>
      <c r="HRO100" s="54"/>
      <c r="HRP100" s="54"/>
      <c r="HRQ100" s="54"/>
      <c r="HRR100" s="54"/>
      <c r="HRS100" s="54"/>
      <c r="HRT100" s="54"/>
      <c r="HRU100" s="54"/>
      <c r="HRV100" s="54"/>
      <c r="HRW100" s="54"/>
      <c r="HRX100" s="54"/>
      <c r="HRY100" s="54"/>
      <c r="HRZ100" s="54"/>
      <c r="HSA100" s="54"/>
      <c r="HSB100" s="54"/>
      <c r="HSC100" s="54"/>
      <c r="HSD100" s="54"/>
      <c r="HSE100" s="54"/>
      <c r="HSF100" s="54"/>
      <c r="HSG100" s="54"/>
      <c r="HSH100" s="54"/>
      <c r="HSI100" s="54"/>
      <c r="HSJ100" s="54"/>
      <c r="HSK100" s="54"/>
      <c r="HSL100" s="54"/>
      <c r="HSM100" s="54"/>
      <c r="HSN100" s="54"/>
      <c r="HSO100" s="54"/>
      <c r="HSP100" s="54"/>
      <c r="HSQ100" s="54"/>
      <c r="HSR100" s="54"/>
      <c r="HSS100" s="54"/>
      <c r="HST100" s="54"/>
      <c r="HSU100" s="54"/>
      <c r="HSV100" s="54"/>
      <c r="HSW100" s="54"/>
      <c r="HSX100" s="54"/>
      <c r="HSY100" s="54"/>
      <c r="HSZ100" s="54"/>
      <c r="HTA100" s="54"/>
      <c r="HTB100" s="54"/>
      <c r="HTC100" s="54"/>
      <c r="HTD100" s="54"/>
      <c r="HTE100" s="54"/>
      <c r="HTF100" s="54"/>
      <c r="HTG100" s="54"/>
      <c r="HTH100" s="54"/>
      <c r="HTI100" s="54"/>
      <c r="HTJ100" s="54"/>
      <c r="HTK100" s="54"/>
      <c r="HTL100" s="54"/>
      <c r="HTM100" s="54"/>
      <c r="HTN100" s="54"/>
      <c r="HTO100" s="54"/>
      <c r="HTP100" s="54"/>
      <c r="HTQ100" s="54"/>
      <c r="HTR100" s="54"/>
      <c r="HTS100" s="54"/>
      <c r="HTT100" s="54"/>
      <c r="HTU100" s="54"/>
      <c r="HTV100" s="54"/>
      <c r="HTW100" s="54"/>
      <c r="HTX100" s="54"/>
      <c r="HTY100" s="54"/>
      <c r="HTZ100" s="54"/>
      <c r="HUA100" s="54"/>
      <c r="HUB100" s="54"/>
      <c r="HUC100" s="54"/>
      <c r="HUD100" s="54"/>
      <c r="HUE100" s="54"/>
      <c r="HUF100" s="54"/>
      <c r="HUG100" s="54"/>
      <c r="HUH100" s="54"/>
      <c r="HUI100" s="54"/>
      <c r="HUJ100" s="54"/>
      <c r="HUK100" s="54"/>
      <c r="HUL100" s="54"/>
      <c r="HUM100" s="54"/>
      <c r="HUN100" s="54"/>
      <c r="HUO100" s="54"/>
      <c r="HUP100" s="54"/>
      <c r="HUQ100" s="54"/>
      <c r="HUR100" s="54"/>
      <c r="HUS100" s="54"/>
      <c r="HUT100" s="54"/>
      <c r="HUU100" s="54"/>
      <c r="HUV100" s="54"/>
      <c r="HUW100" s="54"/>
      <c r="HUX100" s="54"/>
      <c r="HUY100" s="54"/>
      <c r="HUZ100" s="54"/>
      <c r="HVA100" s="54"/>
      <c r="HVB100" s="54"/>
      <c r="HVC100" s="54"/>
      <c r="HVD100" s="54"/>
      <c r="HVE100" s="54"/>
      <c r="HVF100" s="54"/>
      <c r="HVG100" s="54"/>
      <c r="HVH100" s="54"/>
      <c r="HVI100" s="54"/>
      <c r="HVJ100" s="54"/>
      <c r="HVK100" s="54"/>
      <c r="HVL100" s="54"/>
      <c r="HVM100" s="54"/>
      <c r="HVN100" s="54"/>
      <c r="HVO100" s="54"/>
      <c r="HVP100" s="54"/>
      <c r="HVQ100" s="54"/>
      <c r="HVR100" s="54"/>
      <c r="HVS100" s="54"/>
      <c r="HVT100" s="54"/>
      <c r="HVU100" s="54"/>
      <c r="HVV100" s="54"/>
      <c r="HVW100" s="54"/>
      <c r="HVX100" s="54"/>
      <c r="HVY100" s="54"/>
      <c r="HVZ100" s="54"/>
      <c r="HWA100" s="54"/>
      <c r="HWB100" s="54"/>
      <c r="HWC100" s="54"/>
      <c r="HWD100" s="54"/>
      <c r="HWE100" s="54"/>
      <c r="HWF100" s="54"/>
      <c r="HWG100" s="54"/>
      <c r="HWH100" s="54"/>
      <c r="HWI100" s="54"/>
      <c r="HWJ100" s="54"/>
      <c r="HWK100" s="54"/>
      <c r="HWL100" s="54"/>
      <c r="HWM100" s="54"/>
      <c r="HWN100" s="54"/>
      <c r="HWO100" s="54"/>
      <c r="HWP100" s="54"/>
      <c r="HWQ100" s="54"/>
      <c r="HWR100" s="54"/>
      <c r="HWS100" s="54"/>
      <c r="HWT100" s="54"/>
      <c r="HWU100" s="54"/>
      <c r="HWV100" s="54"/>
      <c r="HWW100" s="54"/>
      <c r="HWX100" s="54"/>
      <c r="HWY100" s="54"/>
      <c r="HWZ100" s="54"/>
      <c r="HXA100" s="54"/>
      <c r="HXB100" s="54"/>
      <c r="HXC100" s="54"/>
      <c r="HXD100" s="54"/>
      <c r="HXE100" s="54"/>
      <c r="HXF100" s="54"/>
      <c r="HXG100" s="54"/>
      <c r="HXH100" s="54"/>
      <c r="HXI100" s="54"/>
      <c r="HXJ100" s="54"/>
      <c r="HXK100" s="54"/>
      <c r="HXL100" s="54"/>
      <c r="HXM100" s="54"/>
      <c r="HXN100" s="54"/>
      <c r="HXO100" s="54"/>
      <c r="HXP100" s="54"/>
      <c r="HXQ100" s="54"/>
      <c r="HXR100" s="54"/>
      <c r="HXS100" s="54"/>
      <c r="HXT100" s="54"/>
      <c r="HXU100" s="54"/>
      <c r="HXV100" s="54"/>
      <c r="HXW100" s="54"/>
      <c r="HXX100" s="54"/>
      <c r="HXY100" s="54"/>
      <c r="HXZ100" s="54"/>
      <c r="HYA100" s="54"/>
      <c r="HYB100" s="54"/>
      <c r="HYC100" s="54"/>
      <c r="HYD100" s="54"/>
      <c r="HYE100" s="54"/>
      <c r="HYF100" s="54"/>
      <c r="HYG100" s="54"/>
      <c r="HYH100" s="54"/>
      <c r="HYI100" s="54"/>
      <c r="HYJ100" s="54"/>
      <c r="HYK100" s="54"/>
      <c r="HYL100" s="54"/>
      <c r="HYM100" s="54"/>
      <c r="HYN100" s="54"/>
      <c r="HYO100" s="54"/>
      <c r="HYP100" s="54"/>
      <c r="HYQ100" s="54"/>
      <c r="HYR100" s="54"/>
      <c r="HYS100" s="54"/>
      <c r="HYT100" s="54"/>
      <c r="HYU100" s="54"/>
      <c r="HYV100" s="54"/>
      <c r="HYW100" s="54"/>
      <c r="HYX100" s="54"/>
      <c r="HYY100" s="54"/>
      <c r="HYZ100" s="54"/>
      <c r="HZA100" s="54"/>
      <c r="HZB100" s="54"/>
      <c r="HZC100" s="54"/>
      <c r="HZD100" s="54"/>
      <c r="HZE100" s="54"/>
      <c r="HZF100" s="54"/>
      <c r="HZG100" s="54"/>
      <c r="HZH100" s="54"/>
      <c r="HZI100" s="54"/>
      <c r="HZJ100" s="54"/>
      <c r="HZK100" s="54"/>
      <c r="HZL100" s="54"/>
      <c r="HZM100" s="54"/>
      <c r="HZN100" s="54"/>
      <c r="HZO100" s="54"/>
      <c r="HZP100" s="54"/>
      <c r="HZQ100" s="54"/>
      <c r="HZR100" s="54"/>
      <c r="HZS100" s="54"/>
      <c r="HZT100" s="54"/>
      <c r="HZU100" s="54"/>
      <c r="HZV100" s="54"/>
      <c r="HZW100" s="54"/>
      <c r="HZX100" s="54"/>
      <c r="HZY100" s="54"/>
      <c r="HZZ100" s="54"/>
      <c r="IAA100" s="54"/>
      <c r="IAB100" s="54"/>
      <c r="IAC100" s="54"/>
      <c r="IAD100" s="54"/>
      <c r="IAE100" s="54"/>
      <c r="IAF100" s="54"/>
      <c r="IAG100" s="54"/>
      <c r="IAH100" s="54"/>
      <c r="IAI100" s="54"/>
      <c r="IAJ100" s="54"/>
      <c r="IAK100" s="54"/>
      <c r="IAL100" s="54"/>
      <c r="IAM100" s="54"/>
      <c r="IAN100" s="54"/>
      <c r="IAO100" s="54"/>
      <c r="IAP100" s="54"/>
      <c r="IAQ100" s="54"/>
      <c r="IAR100" s="54"/>
      <c r="IAS100" s="54"/>
      <c r="IAT100" s="54"/>
      <c r="IAU100" s="54"/>
      <c r="IAV100" s="54"/>
      <c r="IAW100" s="54"/>
      <c r="IAX100" s="54"/>
      <c r="IAY100" s="54"/>
      <c r="IAZ100" s="54"/>
      <c r="IBA100" s="54"/>
      <c r="IBB100" s="54"/>
      <c r="IBC100" s="54"/>
      <c r="IBD100" s="54"/>
      <c r="IBE100" s="54"/>
      <c r="IBF100" s="54"/>
      <c r="IBG100" s="54"/>
      <c r="IBH100" s="54"/>
      <c r="IBI100" s="54"/>
      <c r="IBJ100" s="54"/>
      <c r="IBK100" s="54"/>
      <c r="IBL100" s="54"/>
      <c r="IBM100" s="54"/>
      <c r="IBN100" s="54"/>
      <c r="IBO100" s="54"/>
      <c r="IBP100" s="54"/>
      <c r="IBQ100" s="54"/>
      <c r="IBR100" s="54"/>
      <c r="IBS100" s="54"/>
      <c r="IBT100" s="54"/>
      <c r="IBU100" s="54"/>
      <c r="IBV100" s="54"/>
      <c r="IBW100" s="54"/>
      <c r="IBX100" s="54"/>
      <c r="IBY100" s="54"/>
      <c r="IBZ100" s="54"/>
      <c r="ICA100" s="54"/>
      <c r="ICB100" s="54"/>
      <c r="ICC100" s="54"/>
      <c r="ICD100" s="54"/>
      <c r="ICE100" s="54"/>
      <c r="ICF100" s="54"/>
      <c r="ICG100" s="54"/>
      <c r="ICH100" s="54"/>
      <c r="ICI100" s="54"/>
      <c r="ICJ100" s="54"/>
      <c r="ICK100" s="54"/>
      <c r="ICL100" s="54"/>
      <c r="ICM100" s="54"/>
      <c r="ICN100" s="54"/>
      <c r="ICO100" s="54"/>
      <c r="ICP100" s="54"/>
      <c r="ICQ100" s="54"/>
      <c r="ICR100" s="54"/>
      <c r="ICS100" s="54"/>
      <c r="ICT100" s="54"/>
      <c r="ICU100" s="54"/>
      <c r="ICV100" s="54"/>
      <c r="ICW100" s="54"/>
      <c r="ICX100" s="54"/>
      <c r="ICY100" s="54"/>
      <c r="ICZ100" s="54"/>
      <c r="IDA100" s="54"/>
      <c r="IDB100" s="54"/>
      <c r="IDC100" s="54"/>
      <c r="IDD100" s="54"/>
      <c r="IDE100" s="54"/>
      <c r="IDF100" s="54"/>
      <c r="IDG100" s="54"/>
      <c r="IDH100" s="54"/>
      <c r="IDI100" s="54"/>
      <c r="IDJ100" s="54"/>
      <c r="IDK100" s="54"/>
      <c r="IDL100" s="54"/>
      <c r="IDM100" s="54"/>
      <c r="IDN100" s="54"/>
      <c r="IDO100" s="54"/>
      <c r="IDP100" s="54"/>
      <c r="IDQ100" s="54"/>
      <c r="IDR100" s="54"/>
      <c r="IDS100" s="54"/>
      <c r="IDT100" s="54"/>
      <c r="IDU100" s="54"/>
      <c r="IDV100" s="54"/>
      <c r="IDW100" s="54"/>
      <c r="IDX100" s="54"/>
      <c r="IDY100" s="54"/>
      <c r="IDZ100" s="54"/>
      <c r="IEA100" s="54"/>
      <c r="IEB100" s="54"/>
      <c r="IEC100" s="54"/>
      <c r="IED100" s="54"/>
      <c r="IEE100" s="54"/>
      <c r="IEF100" s="54"/>
      <c r="IEG100" s="54"/>
      <c r="IEH100" s="54"/>
      <c r="IEI100" s="54"/>
      <c r="IEJ100" s="54"/>
      <c r="IEK100" s="54"/>
      <c r="IEL100" s="54"/>
      <c r="IEM100" s="54"/>
      <c r="IEN100" s="54"/>
      <c r="IEO100" s="54"/>
      <c r="IEP100" s="54"/>
      <c r="IEQ100" s="54"/>
      <c r="IER100" s="54"/>
      <c r="IES100" s="54"/>
      <c r="IET100" s="54"/>
      <c r="IEU100" s="54"/>
      <c r="IEV100" s="54"/>
      <c r="IEW100" s="54"/>
      <c r="IEX100" s="54"/>
      <c r="IEY100" s="54"/>
      <c r="IEZ100" s="54"/>
      <c r="IFA100" s="54"/>
      <c r="IFB100" s="54"/>
      <c r="IFC100" s="54"/>
      <c r="IFD100" s="54"/>
      <c r="IFE100" s="54"/>
      <c r="IFF100" s="54"/>
      <c r="IFG100" s="54"/>
      <c r="IFH100" s="54"/>
      <c r="IFI100" s="54"/>
      <c r="IFJ100" s="54"/>
      <c r="IFK100" s="54"/>
      <c r="IFL100" s="54"/>
      <c r="IFM100" s="54"/>
      <c r="IFN100" s="54"/>
      <c r="IFO100" s="54"/>
      <c r="IFP100" s="54"/>
      <c r="IFQ100" s="54"/>
      <c r="IFR100" s="54"/>
      <c r="IFS100" s="54"/>
      <c r="IFT100" s="54"/>
      <c r="IFU100" s="54"/>
      <c r="IFV100" s="54"/>
      <c r="IFW100" s="54"/>
      <c r="IFX100" s="54"/>
      <c r="IFY100" s="54"/>
      <c r="IFZ100" s="54"/>
      <c r="IGA100" s="54"/>
      <c r="IGB100" s="54"/>
      <c r="IGC100" s="54"/>
      <c r="IGD100" s="54"/>
      <c r="IGE100" s="54"/>
      <c r="IGF100" s="54"/>
      <c r="IGG100" s="54"/>
      <c r="IGH100" s="54"/>
      <c r="IGI100" s="54"/>
      <c r="IGJ100" s="54"/>
      <c r="IGK100" s="54"/>
      <c r="IGL100" s="54"/>
      <c r="IGM100" s="54"/>
      <c r="IGN100" s="54"/>
      <c r="IGO100" s="54"/>
      <c r="IGP100" s="54"/>
      <c r="IGQ100" s="54"/>
      <c r="IGR100" s="54"/>
      <c r="IGS100" s="54"/>
      <c r="IGT100" s="54"/>
      <c r="IGU100" s="54"/>
      <c r="IGV100" s="54"/>
      <c r="IGW100" s="54"/>
      <c r="IGX100" s="54"/>
      <c r="IGY100" s="54"/>
      <c r="IGZ100" s="54"/>
      <c r="IHA100" s="54"/>
      <c r="IHB100" s="54"/>
      <c r="IHC100" s="54"/>
      <c r="IHD100" s="54"/>
      <c r="IHE100" s="54"/>
      <c r="IHF100" s="54"/>
      <c r="IHG100" s="54"/>
      <c r="IHH100" s="54"/>
      <c r="IHI100" s="54"/>
      <c r="IHJ100" s="54"/>
      <c r="IHK100" s="54"/>
      <c r="IHL100" s="54"/>
      <c r="IHM100" s="54"/>
      <c r="IHN100" s="54"/>
      <c r="IHO100" s="54"/>
      <c r="IHP100" s="54"/>
      <c r="IHQ100" s="54"/>
      <c r="IHR100" s="54"/>
      <c r="IHS100" s="54"/>
      <c r="IHT100" s="54"/>
      <c r="IHU100" s="54"/>
      <c r="IHV100" s="54"/>
      <c r="IHW100" s="54"/>
      <c r="IHX100" s="54"/>
      <c r="IHY100" s="54"/>
      <c r="IHZ100" s="54"/>
      <c r="IIA100" s="54"/>
      <c r="IIB100" s="54"/>
      <c r="IIC100" s="54"/>
      <c r="IID100" s="54"/>
      <c r="IIE100" s="54"/>
      <c r="IIF100" s="54"/>
      <c r="IIG100" s="54"/>
      <c r="IIH100" s="54"/>
      <c r="III100" s="54"/>
      <c r="IIJ100" s="54"/>
      <c r="IIK100" s="54"/>
      <c r="IIL100" s="54"/>
      <c r="IIM100" s="54"/>
      <c r="IIN100" s="54"/>
      <c r="IIO100" s="54"/>
      <c r="IIP100" s="54"/>
      <c r="IIQ100" s="54"/>
      <c r="IIR100" s="54"/>
      <c r="IIS100" s="54"/>
      <c r="IIT100" s="54"/>
      <c r="IIU100" s="54"/>
      <c r="IIV100" s="54"/>
      <c r="IIW100" s="54"/>
      <c r="IIX100" s="54"/>
      <c r="IIY100" s="54"/>
      <c r="IIZ100" s="54"/>
      <c r="IJA100" s="54"/>
      <c r="IJB100" s="54"/>
      <c r="IJC100" s="54"/>
      <c r="IJD100" s="54"/>
      <c r="IJE100" s="54"/>
      <c r="IJF100" s="54"/>
      <c r="IJG100" s="54"/>
      <c r="IJH100" s="54"/>
      <c r="IJI100" s="54"/>
      <c r="IJJ100" s="54"/>
      <c r="IJK100" s="54"/>
      <c r="IJL100" s="54"/>
      <c r="IJM100" s="54"/>
      <c r="IJN100" s="54"/>
      <c r="IJO100" s="54"/>
      <c r="IJP100" s="54"/>
      <c r="IJQ100" s="54"/>
      <c r="IJR100" s="54"/>
      <c r="IJS100" s="54"/>
      <c r="IJT100" s="54"/>
      <c r="IJU100" s="54"/>
      <c r="IJV100" s="54"/>
      <c r="IJW100" s="54"/>
      <c r="IJX100" s="54"/>
      <c r="IJY100" s="54"/>
      <c r="IJZ100" s="54"/>
      <c r="IKA100" s="54"/>
      <c r="IKB100" s="54"/>
      <c r="IKC100" s="54"/>
      <c r="IKD100" s="54"/>
      <c r="IKE100" s="54"/>
      <c r="IKF100" s="54"/>
      <c r="IKG100" s="54"/>
      <c r="IKH100" s="54"/>
      <c r="IKI100" s="54"/>
      <c r="IKJ100" s="54"/>
      <c r="IKK100" s="54"/>
      <c r="IKL100" s="54"/>
      <c r="IKM100" s="54"/>
      <c r="IKN100" s="54"/>
      <c r="IKO100" s="54"/>
      <c r="IKP100" s="54"/>
      <c r="IKQ100" s="54"/>
      <c r="IKR100" s="54"/>
      <c r="IKS100" s="54"/>
      <c r="IKT100" s="54"/>
      <c r="IKU100" s="54"/>
      <c r="IKV100" s="54"/>
      <c r="IKW100" s="54"/>
      <c r="IKX100" s="54"/>
      <c r="IKY100" s="54"/>
      <c r="IKZ100" s="54"/>
      <c r="ILA100" s="54"/>
      <c r="ILB100" s="54"/>
      <c r="ILC100" s="54"/>
      <c r="ILD100" s="54"/>
      <c r="ILE100" s="54"/>
      <c r="ILF100" s="54"/>
      <c r="ILG100" s="54"/>
      <c r="ILH100" s="54"/>
      <c r="ILI100" s="54"/>
      <c r="ILJ100" s="54"/>
      <c r="ILK100" s="54"/>
      <c r="ILL100" s="54"/>
      <c r="ILM100" s="54"/>
      <c r="ILN100" s="54"/>
      <c r="ILO100" s="54"/>
      <c r="ILP100" s="54"/>
      <c r="ILQ100" s="54"/>
      <c r="ILR100" s="54"/>
      <c r="ILS100" s="54"/>
      <c r="ILT100" s="54"/>
      <c r="ILU100" s="54"/>
      <c r="ILV100" s="54"/>
      <c r="ILW100" s="54"/>
      <c r="ILX100" s="54"/>
      <c r="ILY100" s="54"/>
      <c r="ILZ100" s="54"/>
      <c r="IMA100" s="54"/>
      <c r="IMB100" s="54"/>
      <c r="IMC100" s="54"/>
      <c r="IMD100" s="54"/>
      <c r="IME100" s="54"/>
      <c r="IMF100" s="54"/>
      <c r="IMG100" s="54"/>
      <c r="IMH100" s="54"/>
      <c r="IMI100" s="54"/>
      <c r="IMJ100" s="54"/>
      <c r="IMK100" s="54"/>
      <c r="IML100" s="54"/>
      <c r="IMM100" s="54"/>
      <c r="IMN100" s="54"/>
      <c r="IMO100" s="54"/>
      <c r="IMP100" s="54"/>
      <c r="IMQ100" s="54"/>
      <c r="IMR100" s="54"/>
      <c r="IMS100" s="54"/>
      <c r="IMT100" s="54"/>
      <c r="IMU100" s="54"/>
      <c r="IMV100" s="54"/>
      <c r="IMW100" s="54"/>
      <c r="IMX100" s="54"/>
      <c r="IMY100" s="54"/>
      <c r="IMZ100" s="54"/>
      <c r="INA100" s="54"/>
      <c r="INB100" s="54"/>
      <c r="INC100" s="54"/>
      <c r="IND100" s="54"/>
      <c r="INE100" s="54"/>
      <c r="INF100" s="54"/>
      <c r="ING100" s="54"/>
      <c r="INH100" s="54"/>
      <c r="INI100" s="54"/>
      <c r="INJ100" s="54"/>
      <c r="INK100" s="54"/>
      <c r="INL100" s="54"/>
      <c r="INM100" s="54"/>
      <c r="INN100" s="54"/>
      <c r="INO100" s="54"/>
      <c r="INP100" s="54"/>
      <c r="INQ100" s="54"/>
      <c r="INR100" s="54"/>
      <c r="INS100" s="54"/>
      <c r="INT100" s="54"/>
      <c r="INU100" s="54"/>
      <c r="INV100" s="54"/>
      <c r="INW100" s="54"/>
      <c r="INX100" s="54"/>
      <c r="INY100" s="54"/>
      <c r="INZ100" s="54"/>
      <c r="IOA100" s="54"/>
      <c r="IOB100" s="54"/>
      <c r="IOC100" s="54"/>
      <c r="IOD100" s="54"/>
      <c r="IOE100" s="54"/>
      <c r="IOF100" s="54"/>
      <c r="IOG100" s="54"/>
      <c r="IOH100" s="54"/>
      <c r="IOI100" s="54"/>
      <c r="IOJ100" s="54"/>
      <c r="IOK100" s="54"/>
      <c r="IOL100" s="54"/>
      <c r="IOM100" s="54"/>
      <c r="ION100" s="54"/>
      <c r="IOO100" s="54"/>
      <c r="IOP100" s="54"/>
      <c r="IOQ100" s="54"/>
      <c r="IOR100" s="54"/>
      <c r="IOS100" s="54"/>
      <c r="IOT100" s="54"/>
      <c r="IOU100" s="54"/>
      <c r="IOV100" s="54"/>
      <c r="IOW100" s="54"/>
      <c r="IOX100" s="54"/>
      <c r="IOY100" s="54"/>
      <c r="IOZ100" s="54"/>
      <c r="IPA100" s="54"/>
      <c r="IPB100" s="54"/>
      <c r="IPC100" s="54"/>
      <c r="IPD100" s="54"/>
      <c r="IPE100" s="54"/>
      <c r="IPF100" s="54"/>
      <c r="IPG100" s="54"/>
      <c r="IPH100" s="54"/>
      <c r="IPI100" s="54"/>
      <c r="IPJ100" s="54"/>
      <c r="IPK100" s="54"/>
      <c r="IPL100" s="54"/>
      <c r="IPM100" s="54"/>
      <c r="IPN100" s="54"/>
      <c r="IPO100" s="54"/>
      <c r="IPP100" s="54"/>
      <c r="IPQ100" s="54"/>
      <c r="IPR100" s="54"/>
      <c r="IPS100" s="54"/>
      <c r="IPT100" s="54"/>
      <c r="IPU100" s="54"/>
      <c r="IPV100" s="54"/>
      <c r="IPW100" s="54"/>
      <c r="IPX100" s="54"/>
      <c r="IPY100" s="54"/>
      <c r="IPZ100" s="54"/>
      <c r="IQA100" s="54"/>
      <c r="IQB100" s="54"/>
      <c r="IQC100" s="54"/>
      <c r="IQD100" s="54"/>
      <c r="IQE100" s="54"/>
      <c r="IQF100" s="54"/>
      <c r="IQG100" s="54"/>
      <c r="IQH100" s="54"/>
      <c r="IQI100" s="54"/>
      <c r="IQJ100" s="54"/>
      <c r="IQK100" s="54"/>
      <c r="IQL100" s="54"/>
      <c r="IQM100" s="54"/>
      <c r="IQN100" s="54"/>
      <c r="IQO100" s="54"/>
      <c r="IQP100" s="54"/>
      <c r="IQQ100" s="54"/>
      <c r="IQR100" s="54"/>
      <c r="IQS100" s="54"/>
      <c r="IQT100" s="54"/>
      <c r="IQU100" s="54"/>
      <c r="IQV100" s="54"/>
      <c r="IQW100" s="54"/>
      <c r="IQX100" s="54"/>
      <c r="IQY100" s="54"/>
      <c r="IQZ100" s="54"/>
      <c r="IRA100" s="54"/>
      <c r="IRB100" s="54"/>
      <c r="IRC100" s="54"/>
      <c r="IRD100" s="54"/>
      <c r="IRE100" s="54"/>
      <c r="IRF100" s="54"/>
      <c r="IRG100" s="54"/>
      <c r="IRH100" s="54"/>
      <c r="IRI100" s="54"/>
      <c r="IRJ100" s="54"/>
      <c r="IRK100" s="54"/>
      <c r="IRL100" s="54"/>
      <c r="IRM100" s="54"/>
      <c r="IRN100" s="54"/>
      <c r="IRO100" s="54"/>
      <c r="IRP100" s="54"/>
      <c r="IRQ100" s="54"/>
      <c r="IRR100" s="54"/>
      <c r="IRS100" s="54"/>
      <c r="IRT100" s="54"/>
      <c r="IRU100" s="54"/>
      <c r="IRV100" s="54"/>
      <c r="IRW100" s="54"/>
      <c r="IRX100" s="54"/>
      <c r="IRY100" s="54"/>
      <c r="IRZ100" s="54"/>
      <c r="ISA100" s="54"/>
      <c r="ISB100" s="54"/>
      <c r="ISC100" s="54"/>
      <c r="ISD100" s="54"/>
      <c r="ISE100" s="54"/>
      <c r="ISF100" s="54"/>
      <c r="ISG100" s="54"/>
      <c r="ISH100" s="54"/>
      <c r="ISI100" s="54"/>
      <c r="ISJ100" s="54"/>
      <c r="ISK100" s="54"/>
      <c r="ISL100" s="54"/>
      <c r="ISM100" s="54"/>
      <c r="ISN100" s="54"/>
      <c r="ISO100" s="54"/>
      <c r="ISP100" s="54"/>
      <c r="ISQ100" s="54"/>
      <c r="ISR100" s="54"/>
      <c r="ISS100" s="54"/>
      <c r="IST100" s="54"/>
      <c r="ISU100" s="54"/>
      <c r="ISV100" s="54"/>
      <c r="ISW100" s="54"/>
      <c r="ISX100" s="54"/>
      <c r="ISY100" s="54"/>
      <c r="ISZ100" s="54"/>
      <c r="ITA100" s="54"/>
      <c r="ITB100" s="54"/>
      <c r="ITC100" s="54"/>
      <c r="ITD100" s="54"/>
      <c r="ITE100" s="54"/>
      <c r="ITF100" s="54"/>
      <c r="ITG100" s="54"/>
      <c r="ITH100" s="54"/>
      <c r="ITI100" s="54"/>
      <c r="ITJ100" s="54"/>
      <c r="ITK100" s="54"/>
      <c r="ITL100" s="54"/>
      <c r="ITM100" s="54"/>
      <c r="ITN100" s="54"/>
      <c r="ITO100" s="54"/>
      <c r="ITP100" s="54"/>
      <c r="ITQ100" s="54"/>
      <c r="ITR100" s="54"/>
      <c r="ITS100" s="54"/>
      <c r="ITT100" s="54"/>
      <c r="ITU100" s="54"/>
      <c r="ITV100" s="54"/>
      <c r="ITW100" s="54"/>
      <c r="ITX100" s="54"/>
      <c r="ITY100" s="54"/>
      <c r="ITZ100" s="54"/>
      <c r="IUA100" s="54"/>
      <c r="IUB100" s="54"/>
      <c r="IUC100" s="54"/>
      <c r="IUD100" s="54"/>
      <c r="IUE100" s="54"/>
      <c r="IUF100" s="54"/>
      <c r="IUG100" s="54"/>
      <c r="IUH100" s="54"/>
      <c r="IUI100" s="54"/>
      <c r="IUJ100" s="54"/>
      <c r="IUK100" s="54"/>
      <c r="IUL100" s="54"/>
      <c r="IUM100" s="54"/>
      <c r="IUN100" s="54"/>
      <c r="IUO100" s="54"/>
      <c r="IUP100" s="54"/>
      <c r="IUQ100" s="54"/>
      <c r="IUR100" s="54"/>
      <c r="IUS100" s="54"/>
      <c r="IUT100" s="54"/>
      <c r="IUU100" s="54"/>
      <c r="IUV100" s="54"/>
      <c r="IUW100" s="54"/>
      <c r="IUX100" s="54"/>
      <c r="IUY100" s="54"/>
      <c r="IUZ100" s="54"/>
      <c r="IVA100" s="54"/>
      <c r="IVB100" s="54"/>
      <c r="IVC100" s="54"/>
      <c r="IVD100" s="54"/>
      <c r="IVE100" s="54"/>
      <c r="IVF100" s="54"/>
      <c r="IVG100" s="54"/>
      <c r="IVH100" s="54"/>
      <c r="IVI100" s="54"/>
      <c r="IVJ100" s="54"/>
      <c r="IVK100" s="54"/>
      <c r="IVL100" s="54"/>
      <c r="IVM100" s="54"/>
      <c r="IVN100" s="54"/>
      <c r="IVO100" s="54"/>
      <c r="IVP100" s="54"/>
      <c r="IVQ100" s="54"/>
      <c r="IVR100" s="54"/>
      <c r="IVS100" s="54"/>
      <c r="IVT100" s="54"/>
      <c r="IVU100" s="54"/>
      <c r="IVV100" s="54"/>
      <c r="IVW100" s="54"/>
      <c r="IVX100" s="54"/>
      <c r="IVY100" s="54"/>
      <c r="IVZ100" s="54"/>
      <c r="IWA100" s="54"/>
      <c r="IWB100" s="54"/>
      <c r="IWC100" s="54"/>
      <c r="IWD100" s="54"/>
      <c r="IWE100" s="54"/>
      <c r="IWF100" s="54"/>
      <c r="IWG100" s="54"/>
      <c r="IWH100" s="54"/>
      <c r="IWI100" s="54"/>
      <c r="IWJ100" s="54"/>
      <c r="IWK100" s="54"/>
      <c r="IWL100" s="54"/>
      <c r="IWM100" s="54"/>
      <c r="IWN100" s="54"/>
      <c r="IWO100" s="54"/>
      <c r="IWP100" s="54"/>
      <c r="IWQ100" s="54"/>
      <c r="IWR100" s="54"/>
      <c r="IWS100" s="54"/>
      <c r="IWT100" s="54"/>
      <c r="IWU100" s="54"/>
      <c r="IWV100" s="54"/>
      <c r="IWW100" s="54"/>
      <c r="IWX100" s="54"/>
      <c r="IWY100" s="54"/>
      <c r="IWZ100" s="54"/>
      <c r="IXA100" s="54"/>
      <c r="IXB100" s="54"/>
      <c r="IXC100" s="54"/>
      <c r="IXD100" s="54"/>
      <c r="IXE100" s="54"/>
      <c r="IXF100" s="54"/>
      <c r="IXG100" s="54"/>
      <c r="IXH100" s="54"/>
      <c r="IXI100" s="54"/>
      <c r="IXJ100" s="54"/>
      <c r="IXK100" s="54"/>
      <c r="IXL100" s="54"/>
      <c r="IXM100" s="54"/>
      <c r="IXN100" s="54"/>
      <c r="IXO100" s="54"/>
      <c r="IXP100" s="54"/>
      <c r="IXQ100" s="54"/>
      <c r="IXR100" s="54"/>
      <c r="IXS100" s="54"/>
      <c r="IXT100" s="54"/>
      <c r="IXU100" s="54"/>
      <c r="IXV100" s="54"/>
      <c r="IXW100" s="54"/>
      <c r="IXX100" s="54"/>
      <c r="IXY100" s="54"/>
      <c r="IXZ100" s="54"/>
      <c r="IYA100" s="54"/>
      <c r="IYB100" s="54"/>
      <c r="IYC100" s="54"/>
      <c r="IYD100" s="54"/>
      <c r="IYE100" s="54"/>
      <c r="IYF100" s="54"/>
      <c r="IYG100" s="54"/>
      <c r="IYH100" s="54"/>
      <c r="IYI100" s="54"/>
      <c r="IYJ100" s="54"/>
      <c r="IYK100" s="54"/>
      <c r="IYL100" s="54"/>
      <c r="IYM100" s="54"/>
      <c r="IYN100" s="54"/>
      <c r="IYO100" s="54"/>
      <c r="IYP100" s="54"/>
      <c r="IYQ100" s="54"/>
      <c r="IYR100" s="54"/>
      <c r="IYS100" s="54"/>
      <c r="IYT100" s="54"/>
      <c r="IYU100" s="54"/>
      <c r="IYV100" s="54"/>
      <c r="IYW100" s="54"/>
      <c r="IYX100" s="54"/>
      <c r="IYY100" s="54"/>
      <c r="IYZ100" s="54"/>
      <c r="IZA100" s="54"/>
      <c r="IZB100" s="54"/>
      <c r="IZC100" s="54"/>
      <c r="IZD100" s="54"/>
      <c r="IZE100" s="54"/>
      <c r="IZF100" s="54"/>
      <c r="IZG100" s="54"/>
      <c r="IZH100" s="54"/>
      <c r="IZI100" s="54"/>
      <c r="IZJ100" s="54"/>
      <c r="IZK100" s="54"/>
      <c r="IZL100" s="54"/>
      <c r="IZM100" s="54"/>
      <c r="IZN100" s="54"/>
      <c r="IZO100" s="54"/>
      <c r="IZP100" s="54"/>
      <c r="IZQ100" s="54"/>
      <c r="IZR100" s="54"/>
      <c r="IZS100" s="54"/>
      <c r="IZT100" s="54"/>
      <c r="IZU100" s="54"/>
      <c r="IZV100" s="54"/>
      <c r="IZW100" s="54"/>
      <c r="IZX100" s="54"/>
      <c r="IZY100" s="54"/>
      <c r="IZZ100" s="54"/>
      <c r="JAA100" s="54"/>
      <c r="JAB100" s="54"/>
      <c r="JAC100" s="54"/>
      <c r="JAD100" s="54"/>
      <c r="JAE100" s="54"/>
      <c r="JAF100" s="54"/>
      <c r="JAG100" s="54"/>
      <c r="JAH100" s="54"/>
      <c r="JAI100" s="54"/>
      <c r="JAJ100" s="54"/>
      <c r="JAK100" s="54"/>
      <c r="JAL100" s="54"/>
      <c r="JAM100" s="54"/>
      <c r="JAN100" s="54"/>
      <c r="JAO100" s="54"/>
      <c r="JAP100" s="54"/>
      <c r="JAQ100" s="54"/>
      <c r="JAR100" s="54"/>
      <c r="JAS100" s="54"/>
      <c r="JAT100" s="54"/>
      <c r="JAU100" s="54"/>
      <c r="JAV100" s="54"/>
      <c r="JAW100" s="54"/>
      <c r="JAX100" s="54"/>
      <c r="JAY100" s="54"/>
      <c r="JAZ100" s="54"/>
      <c r="JBA100" s="54"/>
      <c r="JBB100" s="54"/>
      <c r="JBC100" s="54"/>
      <c r="JBD100" s="54"/>
      <c r="JBE100" s="54"/>
      <c r="JBF100" s="54"/>
      <c r="JBG100" s="54"/>
      <c r="JBH100" s="54"/>
      <c r="JBI100" s="54"/>
      <c r="JBJ100" s="54"/>
      <c r="JBK100" s="54"/>
      <c r="JBL100" s="54"/>
      <c r="JBM100" s="54"/>
      <c r="JBN100" s="54"/>
      <c r="JBO100" s="54"/>
      <c r="JBP100" s="54"/>
      <c r="JBQ100" s="54"/>
      <c r="JBR100" s="54"/>
      <c r="JBS100" s="54"/>
      <c r="JBT100" s="54"/>
      <c r="JBU100" s="54"/>
      <c r="JBV100" s="54"/>
      <c r="JBW100" s="54"/>
      <c r="JBX100" s="54"/>
      <c r="JBY100" s="54"/>
      <c r="JBZ100" s="54"/>
      <c r="JCA100" s="54"/>
      <c r="JCB100" s="54"/>
      <c r="JCC100" s="54"/>
      <c r="JCD100" s="54"/>
      <c r="JCE100" s="54"/>
      <c r="JCF100" s="54"/>
      <c r="JCG100" s="54"/>
      <c r="JCH100" s="54"/>
      <c r="JCI100" s="54"/>
      <c r="JCJ100" s="54"/>
      <c r="JCK100" s="54"/>
      <c r="JCL100" s="54"/>
      <c r="JCM100" s="54"/>
      <c r="JCN100" s="54"/>
      <c r="JCO100" s="54"/>
      <c r="JCP100" s="54"/>
      <c r="JCQ100" s="54"/>
      <c r="JCR100" s="54"/>
      <c r="JCS100" s="54"/>
      <c r="JCT100" s="54"/>
      <c r="JCU100" s="54"/>
      <c r="JCV100" s="54"/>
      <c r="JCW100" s="54"/>
      <c r="JCX100" s="54"/>
      <c r="JCY100" s="54"/>
      <c r="JCZ100" s="54"/>
      <c r="JDA100" s="54"/>
      <c r="JDB100" s="54"/>
      <c r="JDC100" s="54"/>
      <c r="JDD100" s="54"/>
      <c r="JDE100" s="54"/>
      <c r="JDF100" s="54"/>
      <c r="JDG100" s="54"/>
      <c r="JDH100" s="54"/>
      <c r="JDI100" s="54"/>
      <c r="JDJ100" s="54"/>
      <c r="JDK100" s="54"/>
      <c r="JDL100" s="54"/>
      <c r="JDM100" s="54"/>
      <c r="JDN100" s="54"/>
      <c r="JDO100" s="54"/>
      <c r="JDP100" s="54"/>
      <c r="JDQ100" s="54"/>
      <c r="JDR100" s="54"/>
      <c r="JDS100" s="54"/>
      <c r="JDT100" s="54"/>
      <c r="JDU100" s="54"/>
      <c r="JDV100" s="54"/>
      <c r="JDW100" s="54"/>
      <c r="JDX100" s="54"/>
      <c r="JDY100" s="54"/>
      <c r="JDZ100" s="54"/>
      <c r="JEA100" s="54"/>
      <c r="JEB100" s="54"/>
      <c r="JEC100" s="54"/>
      <c r="JED100" s="54"/>
      <c r="JEE100" s="54"/>
      <c r="JEF100" s="54"/>
      <c r="JEG100" s="54"/>
      <c r="JEH100" s="54"/>
      <c r="JEI100" s="54"/>
      <c r="JEJ100" s="54"/>
      <c r="JEK100" s="54"/>
      <c r="JEL100" s="54"/>
      <c r="JEM100" s="54"/>
      <c r="JEN100" s="54"/>
      <c r="JEO100" s="54"/>
      <c r="JEP100" s="54"/>
      <c r="JEQ100" s="54"/>
      <c r="JER100" s="54"/>
      <c r="JES100" s="54"/>
      <c r="JET100" s="54"/>
      <c r="JEU100" s="54"/>
      <c r="JEV100" s="54"/>
      <c r="JEW100" s="54"/>
      <c r="JEX100" s="54"/>
      <c r="JEY100" s="54"/>
      <c r="JEZ100" s="54"/>
      <c r="JFA100" s="54"/>
      <c r="JFB100" s="54"/>
      <c r="JFC100" s="54"/>
      <c r="JFD100" s="54"/>
      <c r="JFE100" s="54"/>
      <c r="JFF100" s="54"/>
      <c r="JFG100" s="54"/>
      <c r="JFH100" s="54"/>
      <c r="JFI100" s="54"/>
      <c r="JFJ100" s="54"/>
      <c r="JFK100" s="54"/>
      <c r="JFL100" s="54"/>
      <c r="JFM100" s="54"/>
      <c r="JFN100" s="54"/>
      <c r="JFO100" s="54"/>
      <c r="JFP100" s="54"/>
      <c r="JFQ100" s="54"/>
      <c r="JFR100" s="54"/>
      <c r="JFS100" s="54"/>
      <c r="JFT100" s="54"/>
      <c r="JFU100" s="54"/>
      <c r="JFV100" s="54"/>
      <c r="JFW100" s="54"/>
      <c r="JFX100" s="54"/>
      <c r="JFY100" s="54"/>
      <c r="JFZ100" s="54"/>
      <c r="JGA100" s="54"/>
      <c r="JGB100" s="54"/>
      <c r="JGC100" s="54"/>
      <c r="JGD100" s="54"/>
      <c r="JGE100" s="54"/>
      <c r="JGF100" s="54"/>
      <c r="JGG100" s="54"/>
      <c r="JGH100" s="54"/>
      <c r="JGI100" s="54"/>
      <c r="JGJ100" s="54"/>
      <c r="JGK100" s="54"/>
      <c r="JGL100" s="54"/>
      <c r="JGM100" s="54"/>
      <c r="JGN100" s="54"/>
      <c r="JGO100" s="54"/>
      <c r="JGP100" s="54"/>
      <c r="JGQ100" s="54"/>
      <c r="JGR100" s="54"/>
      <c r="JGS100" s="54"/>
      <c r="JGT100" s="54"/>
      <c r="JGU100" s="54"/>
      <c r="JGV100" s="54"/>
      <c r="JGW100" s="54"/>
      <c r="JGX100" s="54"/>
      <c r="JGY100" s="54"/>
      <c r="JGZ100" s="54"/>
      <c r="JHA100" s="54"/>
      <c r="JHB100" s="54"/>
      <c r="JHC100" s="54"/>
      <c r="JHD100" s="54"/>
      <c r="JHE100" s="54"/>
      <c r="JHF100" s="54"/>
      <c r="JHG100" s="54"/>
      <c r="JHH100" s="54"/>
      <c r="JHI100" s="54"/>
      <c r="JHJ100" s="54"/>
      <c r="JHK100" s="54"/>
      <c r="JHL100" s="54"/>
      <c r="JHM100" s="54"/>
      <c r="JHN100" s="54"/>
      <c r="JHO100" s="54"/>
      <c r="JHP100" s="54"/>
      <c r="JHQ100" s="54"/>
      <c r="JHR100" s="54"/>
      <c r="JHS100" s="54"/>
      <c r="JHT100" s="54"/>
      <c r="JHU100" s="54"/>
      <c r="JHV100" s="54"/>
      <c r="JHW100" s="54"/>
      <c r="JHX100" s="54"/>
      <c r="JHY100" s="54"/>
      <c r="JHZ100" s="54"/>
      <c r="JIA100" s="54"/>
      <c r="JIB100" s="54"/>
      <c r="JIC100" s="54"/>
      <c r="JID100" s="54"/>
      <c r="JIE100" s="54"/>
      <c r="JIF100" s="54"/>
      <c r="JIG100" s="54"/>
      <c r="JIH100" s="54"/>
      <c r="JII100" s="54"/>
      <c r="JIJ100" s="54"/>
      <c r="JIK100" s="54"/>
      <c r="JIL100" s="54"/>
      <c r="JIM100" s="54"/>
      <c r="JIN100" s="54"/>
      <c r="JIO100" s="54"/>
      <c r="JIP100" s="54"/>
      <c r="JIQ100" s="54"/>
      <c r="JIR100" s="54"/>
      <c r="JIS100" s="54"/>
      <c r="JIT100" s="54"/>
      <c r="JIU100" s="54"/>
      <c r="JIV100" s="54"/>
      <c r="JIW100" s="54"/>
      <c r="JIX100" s="54"/>
      <c r="JIY100" s="54"/>
      <c r="JIZ100" s="54"/>
      <c r="JJA100" s="54"/>
      <c r="JJB100" s="54"/>
      <c r="JJC100" s="54"/>
      <c r="JJD100" s="54"/>
      <c r="JJE100" s="54"/>
      <c r="JJF100" s="54"/>
      <c r="JJG100" s="54"/>
      <c r="JJH100" s="54"/>
      <c r="JJI100" s="54"/>
      <c r="JJJ100" s="54"/>
      <c r="JJK100" s="54"/>
      <c r="JJL100" s="54"/>
      <c r="JJM100" s="54"/>
      <c r="JJN100" s="54"/>
      <c r="JJO100" s="54"/>
      <c r="JJP100" s="54"/>
      <c r="JJQ100" s="54"/>
      <c r="JJR100" s="54"/>
      <c r="JJS100" s="54"/>
      <c r="JJT100" s="54"/>
      <c r="JJU100" s="54"/>
      <c r="JJV100" s="54"/>
      <c r="JJW100" s="54"/>
      <c r="JJX100" s="54"/>
      <c r="JJY100" s="54"/>
      <c r="JJZ100" s="54"/>
      <c r="JKA100" s="54"/>
      <c r="JKB100" s="54"/>
      <c r="JKC100" s="54"/>
      <c r="JKD100" s="54"/>
      <c r="JKE100" s="54"/>
      <c r="JKF100" s="54"/>
      <c r="JKG100" s="54"/>
      <c r="JKH100" s="54"/>
      <c r="JKI100" s="54"/>
      <c r="JKJ100" s="54"/>
      <c r="JKK100" s="54"/>
      <c r="JKL100" s="54"/>
      <c r="JKM100" s="54"/>
      <c r="JKN100" s="54"/>
      <c r="JKO100" s="54"/>
      <c r="JKP100" s="54"/>
      <c r="JKQ100" s="54"/>
      <c r="JKR100" s="54"/>
      <c r="JKS100" s="54"/>
      <c r="JKT100" s="54"/>
      <c r="JKU100" s="54"/>
      <c r="JKV100" s="54"/>
      <c r="JKW100" s="54"/>
      <c r="JKX100" s="54"/>
      <c r="JKY100" s="54"/>
      <c r="JKZ100" s="54"/>
      <c r="JLA100" s="54"/>
      <c r="JLB100" s="54"/>
      <c r="JLC100" s="54"/>
      <c r="JLD100" s="54"/>
      <c r="JLE100" s="54"/>
      <c r="JLF100" s="54"/>
      <c r="JLG100" s="54"/>
      <c r="JLH100" s="54"/>
      <c r="JLI100" s="54"/>
      <c r="JLJ100" s="54"/>
      <c r="JLK100" s="54"/>
      <c r="JLL100" s="54"/>
      <c r="JLM100" s="54"/>
      <c r="JLN100" s="54"/>
      <c r="JLO100" s="54"/>
      <c r="JLP100" s="54"/>
      <c r="JLQ100" s="54"/>
      <c r="JLR100" s="54"/>
      <c r="JLS100" s="54"/>
      <c r="JLT100" s="54"/>
      <c r="JLU100" s="54"/>
      <c r="JLV100" s="54"/>
      <c r="JLW100" s="54"/>
      <c r="JLX100" s="54"/>
      <c r="JLY100" s="54"/>
      <c r="JLZ100" s="54"/>
      <c r="JMA100" s="54"/>
      <c r="JMB100" s="54"/>
      <c r="JMC100" s="54"/>
      <c r="JMD100" s="54"/>
      <c r="JME100" s="54"/>
      <c r="JMF100" s="54"/>
      <c r="JMG100" s="54"/>
      <c r="JMH100" s="54"/>
      <c r="JMI100" s="54"/>
      <c r="JMJ100" s="54"/>
      <c r="JMK100" s="54"/>
      <c r="JML100" s="54"/>
      <c r="JMM100" s="54"/>
      <c r="JMN100" s="54"/>
      <c r="JMO100" s="54"/>
      <c r="JMP100" s="54"/>
      <c r="JMQ100" s="54"/>
      <c r="JMR100" s="54"/>
      <c r="JMS100" s="54"/>
      <c r="JMT100" s="54"/>
      <c r="JMU100" s="54"/>
      <c r="JMV100" s="54"/>
      <c r="JMW100" s="54"/>
      <c r="JMX100" s="54"/>
      <c r="JMY100" s="54"/>
      <c r="JMZ100" s="54"/>
      <c r="JNA100" s="54"/>
      <c r="JNB100" s="54"/>
      <c r="JNC100" s="54"/>
      <c r="JND100" s="54"/>
      <c r="JNE100" s="54"/>
      <c r="JNF100" s="54"/>
      <c r="JNG100" s="54"/>
      <c r="JNH100" s="54"/>
      <c r="JNI100" s="54"/>
      <c r="JNJ100" s="54"/>
      <c r="JNK100" s="54"/>
      <c r="JNL100" s="54"/>
      <c r="JNM100" s="54"/>
      <c r="JNN100" s="54"/>
      <c r="JNO100" s="54"/>
      <c r="JNP100" s="54"/>
      <c r="JNQ100" s="54"/>
      <c r="JNR100" s="54"/>
      <c r="JNS100" s="54"/>
      <c r="JNT100" s="54"/>
      <c r="JNU100" s="54"/>
      <c r="JNV100" s="54"/>
      <c r="JNW100" s="54"/>
      <c r="JNX100" s="54"/>
      <c r="JNY100" s="54"/>
      <c r="JNZ100" s="54"/>
      <c r="JOA100" s="54"/>
      <c r="JOB100" s="54"/>
      <c r="JOC100" s="54"/>
      <c r="JOD100" s="54"/>
      <c r="JOE100" s="54"/>
      <c r="JOF100" s="54"/>
      <c r="JOG100" s="54"/>
      <c r="JOH100" s="54"/>
      <c r="JOI100" s="54"/>
      <c r="JOJ100" s="54"/>
      <c r="JOK100" s="54"/>
      <c r="JOL100" s="54"/>
      <c r="JOM100" s="54"/>
      <c r="JON100" s="54"/>
      <c r="JOO100" s="54"/>
      <c r="JOP100" s="54"/>
      <c r="JOQ100" s="54"/>
      <c r="JOR100" s="54"/>
      <c r="JOS100" s="54"/>
      <c r="JOT100" s="54"/>
      <c r="JOU100" s="54"/>
      <c r="JOV100" s="54"/>
      <c r="JOW100" s="54"/>
      <c r="JOX100" s="54"/>
      <c r="JOY100" s="54"/>
      <c r="JOZ100" s="54"/>
      <c r="JPA100" s="54"/>
      <c r="JPB100" s="54"/>
      <c r="JPC100" s="54"/>
      <c r="JPD100" s="54"/>
      <c r="JPE100" s="54"/>
      <c r="JPF100" s="54"/>
      <c r="JPG100" s="54"/>
      <c r="JPH100" s="54"/>
      <c r="JPI100" s="54"/>
      <c r="JPJ100" s="54"/>
      <c r="JPK100" s="54"/>
      <c r="JPL100" s="54"/>
      <c r="JPM100" s="54"/>
      <c r="JPN100" s="54"/>
      <c r="JPO100" s="54"/>
      <c r="JPP100" s="54"/>
      <c r="JPQ100" s="54"/>
      <c r="JPR100" s="54"/>
      <c r="JPS100" s="54"/>
      <c r="JPT100" s="54"/>
      <c r="JPU100" s="54"/>
      <c r="JPV100" s="54"/>
      <c r="JPW100" s="54"/>
      <c r="JPX100" s="54"/>
      <c r="JPY100" s="54"/>
      <c r="JPZ100" s="54"/>
      <c r="JQA100" s="54"/>
      <c r="JQB100" s="54"/>
      <c r="JQC100" s="54"/>
      <c r="JQD100" s="54"/>
      <c r="JQE100" s="54"/>
      <c r="JQF100" s="54"/>
      <c r="JQG100" s="54"/>
      <c r="JQH100" s="54"/>
      <c r="JQI100" s="54"/>
      <c r="JQJ100" s="54"/>
      <c r="JQK100" s="54"/>
      <c r="JQL100" s="54"/>
      <c r="JQM100" s="54"/>
      <c r="JQN100" s="54"/>
      <c r="JQO100" s="54"/>
      <c r="JQP100" s="54"/>
      <c r="JQQ100" s="54"/>
      <c r="JQR100" s="54"/>
      <c r="JQS100" s="54"/>
      <c r="JQT100" s="54"/>
      <c r="JQU100" s="54"/>
      <c r="JQV100" s="54"/>
      <c r="JQW100" s="54"/>
      <c r="JQX100" s="54"/>
      <c r="JQY100" s="54"/>
      <c r="JQZ100" s="54"/>
      <c r="JRA100" s="54"/>
      <c r="JRB100" s="54"/>
      <c r="JRC100" s="54"/>
      <c r="JRD100" s="54"/>
      <c r="JRE100" s="54"/>
      <c r="JRF100" s="54"/>
      <c r="JRG100" s="54"/>
      <c r="JRH100" s="54"/>
      <c r="JRI100" s="54"/>
      <c r="JRJ100" s="54"/>
      <c r="JRK100" s="54"/>
      <c r="JRL100" s="54"/>
      <c r="JRM100" s="54"/>
      <c r="JRN100" s="54"/>
      <c r="JRO100" s="54"/>
      <c r="JRP100" s="54"/>
      <c r="JRQ100" s="54"/>
      <c r="JRR100" s="54"/>
      <c r="JRS100" s="54"/>
      <c r="JRT100" s="54"/>
      <c r="JRU100" s="54"/>
      <c r="JRV100" s="54"/>
      <c r="JRW100" s="54"/>
      <c r="JRX100" s="54"/>
      <c r="JRY100" s="54"/>
      <c r="JRZ100" s="54"/>
      <c r="JSA100" s="54"/>
      <c r="JSB100" s="54"/>
      <c r="JSC100" s="54"/>
      <c r="JSD100" s="54"/>
      <c r="JSE100" s="54"/>
      <c r="JSF100" s="54"/>
      <c r="JSG100" s="54"/>
      <c r="JSH100" s="54"/>
      <c r="JSI100" s="54"/>
      <c r="JSJ100" s="54"/>
      <c r="JSK100" s="54"/>
      <c r="JSL100" s="54"/>
      <c r="JSM100" s="54"/>
      <c r="JSN100" s="54"/>
      <c r="JSO100" s="54"/>
      <c r="JSP100" s="54"/>
      <c r="JSQ100" s="54"/>
      <c r="JSR100" s="54"/>
      <c r="JSS100" s="54"/>
      <c r="JST100" s="54"/>
      <c r="JSU100" s="54"/>
      <c r="JSV100" s="54"/>
      <c r="JSW100" s="54"/>
      <c r="JSX100" s="54"/>
      <c r="JSY100" s="54"/>
      <c r="JSZ100" s="54"/>
      <c r="JTA100" s="54"/>
      <c r="JTB100" s="54"/>
      <c r="JTC100" s="54"/>
      <c r="JTD100" s="54"/>
      <c r="JTE100" s="54"/>
      <c r="JTF100" s="54"/>
      <c r="JTG100" s="54"/>
      <c r="JTH100" s="54"/>
      <c r="JTI100" s="54"/>
      <c r="JTJ100" s="54"/>
      <c r="JTK100" s="54"/>
      <c r="JTL100" s="54"/>
      <c r="JTM100" s="54"/>
      <c r="JTN100" s="54"/>
      <c r="JTO100" s="54"/>
      <c r="JTP100" s="54"/>
      <c r="JTQ100" s="54"/>
      <c r="JTR100" s="54"/>
      <c r="JTS100" s="54"/>
      <c r="JTT100" s="54"/>
      <c r="JTU100" s="54"/>
      <c r="JTV100" s="54"/>
      <c r="JTW100" s="54"/>
      <c r="JTX100" s="54"/>
      <c r="JTY100" s="54"/>
      <c r="JTZ100" s="54"/>
      <c r="JUA100" s="54"/>
      <c r="JUB100" s="54"/>
      <c r="JUC100" s="54"/>
      <c r="JUD100" s="54"/>
      <c r="JUE100" s="54"/>
      <c r="JUF100" s="54"/>
      <c r="JUG100" s="54"/>
      <c r="JUH100" s="54"/>
      <c r="JUI100" s="54"/>
      <c r="JUJ100" s="54"/>
      <c r="JUK100" s="54"/>
      <c r="JUL100" s="54"/>
      <c r="JUM100" s="54"/>
      <c r="JUN100" s="54"/>
      <c r="JUO100" s="54"/>
      <c r="JUP100" s="54"/>
      <c r="JUQ100" s="54"/>
      <c r="JUR100" s="54"/>
      <c r="JUS100" s="54"/>
      <c r="JUT100" s="54"/>
      <c r="JUU100" s="54"/>
      <c r="JUV100" s="54"/>
      <c r="JUW100" s="54"/>
      <c r="JUX100" s="54"/>
      <c r="JUY100" s="54"/>
      <c r="JUZ100" s="54"/>
      <c r="JVA100" s="54"/>
      <c r="JVB100" s="54"/>
      <c r="JVC100" s="54"/>
      <c r="JVD100" s="54"/>
      <c r="JVE100" s="54"/>
      <c r="JVF100" s="54"/>
      <c r="JVG100" s="54"/>
      <c r="JVH100" s="54"/>
      <c r="JVI100" s="54"/>
      <c r="JVJ100" s="54"/>
      <c r="JVK100" s="54"/>
      <c r="JVL100" s="54"/>
      <c r="JVM100" s="54"/>
      <c r="JVN100" s="54"/>
      <c r="JVO100" s="54"/>
      <c r="JVP100" s="54"/>
      <c r="JVQ100" s="54"/>
      <c r="JVR100" s="54"/>
      <c r="JVS100" s="54"/>
      <c r="JVT100" s="54"/>
      <c r="JVU100" s="54"/>
      <c r="JVV100" s="54"/>
      <c r="JVW100" s="54"/>
      <c r="JVX100" s="54"/>
      <c r="JVY100" s="54"/>
      <c r="JVZ100" s="54"/>
      <c r="JWA100" s="54"/>
      <c r="JWB100" s="54"/>
      <c r="JWC100" s="54"/>
      <c r="JWD100" s="54"/>
      <c r="JWE100" s="54"/>
      <c r="JWF100" s="54"/>
      <c r="JWG100" s="54"/>
      <c r="JWH100" s="54"/>
      <c r="JWI100" s="54"/>
      <c r="JWJ100" s="54"/>
      <c r="JWK100" s="54"/>
      <c r="JWL100" s="54"/>
      <c r="JWM100" s="54"/>
      <c r="JWN100" s="54"/>
      <c r="JWO100" s="54"/>
      <c r="JWP100" s="54"/>
      <c r="JWQ100" s="54"/>
      <c r="JWR100" s="54"/>
      <c r="JWS100" s="54"/>
      <c r="JWT100" s="54"/>
      <c r="JWU100" s="54"/>
      <c r="JWV100" s="54"/>
      <c r="JWW100" s="54"/>
      <c r="JWX100" s="54"/>
      <c r="JWY100" s="54"/>
      <c r="JWZ100" s="54"/>
      <c r="JXA100" s="54"/>
      <c r="JXB100" s="54"/>
      <c r="JXC100" s="54"/>
      <c r="JXD100" s="54"/>
      <c r="JXE100" s="54"/>
      <c r="JXF100" s="54"/>
      <c r="JXG100" s="54"/>
      <c r="JXH100" s="54"/>
      <c r="JXI100" s="54"/>
      <c r="JXJ100" s="54"/>
      <c r="JXK100" s="54"/>
      <c r="JXL100" s="54"/>
      <c r="JXM100" s="54"/>
      <c r="JXN100" s="54"/>
      <c r="JXO100" s="54"/>
      <c r="JXP100" s="54"/>
      <c r="JXQ100" s="54"/>
      <c r="JXR100" s="54"/>
      <c r="JXS100" s="54"/>
      <c r="JXT100" s="54"/>
      <c r="JXU100" s="54"/>
      <c r="JXV100" s="54"/>
      <c r="JXW100" s="54"/>
      <c r="JXX100" s="54"/>
      <c r="JXY100" s="54"/>
      <c r="JXZ100" s="54"/>
      <c r="JYA100" s="54"/>
      <c r="JYB100" s="54"/>
      <c r="JYC100" s="54"/>
      <c r="JYD100" s="54"/>
      <c r="JYE100" s="54"/>
      <c r="JYF100" s="54"/>
      <c r="JYG100" s="54"/>
      <c r="JYH100" s="54"/>
      <c r="JYI100" s="54"/>
      <c r="JYJ100" s="54"/>
      <c r="JYK100" s="54"/>
      <c r="JYL100" s="54"/>
      <c r="JYM100" s="54"/>
      <c r="JYN100" s="54"/>
      <c r="JYO100" s="54"/>
      <c r="JYP100" s="54"/>
      <c r="JYQ100" s="54"/>
      <c r="JYR100" s="54"/>
      <c r="JYS100" s="54"/>
      <c r="JYT100" s="54"/>
      <c r="JYU100" s="54"/>
      <c r="JYV100" s="54"/>
      <c r="JYW100" s="54"/>
      <c r="JYX100" s="54"/>
      <c r="JYY100" s="54"/>
      <c r="JYZ100" s="54"/>
      <c r="JZA100" s="54"/>
      <c r="JZB100" s="54"/>
      <c r="JZC100" s="54"/>
      <c r="JZD100" s="54"/>
      <c r="JZE100" s="54"/>
      <c r="JZF100" s="54"/>
      <c r="JZG100" s="54"/>
      <c r="JZH100" s="54"/>
      <c r="JZI100" s="54"/>
      <c r="JZJ100" s="54"/>
      <c r="JZK100" s="54"/>
      <c r="JZL100" s="54"/>
      <c r="JZM100" s="54"/>
      <c r="JZN100" s="54"/>
      <c r="JZO100" s="54"/>
      <c r="JZP100" s="54"/>
      <c r="JZQ100" s="54"/>
      <c r="JZR100" s="54"/>
      <c r="JZS100" s="54"/>
      <c r="JZT100" s="54"/>
      <c r="JZU100" s="54"/>
      <c r="JZV100" s="54"/>
      <c r="JZW100" s="54"/>
      <c r="JZX100" s="54"/>
      <c r="JZY100" s="54"/>
      <c r="JZZ100" s="54"/>
      <c r="KAA100" s="54"/>
      <c r="KAB100" s="54"/>
      <c r="KAC100" s="54"/>
      <c r="KAD100" s="54"/>
      <c r="KAE100" s="54"/>
      <c r="KAF100" s="54"/>
      <c r="KAG100" s="54"/>
      <c r="KAH100" s="54"/>
      <c r="KAI100" s="54"/>
      <c r="KAJ100" s="54"/>
      <c r="KAK100" s="54"/>
      <c r="KAL100" s="54"/>
      <c r="KAM100" s="54"/>
      <c r="KAN100" s="54"/>
      <c r="KAO100" s="54"/>
      <c r="KAP100" s="54"/>
      <c r="KAQ100" s="54"/>
      <c r="KAR100" s="54"/>
      <c r="KAS100" s="54"/>
      <c r="KAT100" s="54"/>
      <c r="KAU100" s="54"/>
      <c r="KAV100" s="54"/>
      <c r="KAW100" s="54"/>
      <c r="KAX100" s="54"/>
      <c r="KAY100" s="54"/>
      <c r="KAZ100" s="54"/>
      <c r="KBA100" s="54"/>
      <c r="KBB100" s="54"/>
      <c r="KBC100" s="54"/>
      <c r="KBD100" s="54"/>
      <c r="KBE100" s="54"/>
      <c r="KBF100" s="54"/>
      <c r="KBG100" s="54"/>
      <c r="KBH100" s="54"/>
      <c r="KBI100" s="54"/>
      <c r="KBJ100" s="54"/>
      <c r="KBK100" s="54"/>
      <c r="KBL100" s="54"/>
      <c r="KBM100" s="54"/>
      <c r="KBN100" s="54"/>
      <c r="KBO100" s="54"/>
      <c r="KBP100" s="54"/>
      <c r="KBQ100" s="54"/>
      <c r="KBR100" s="54"/>
      <c r="KBS100" s="54"/>
      <c r="KBT100" s="54"/>
      <c r="KBU100" s="54"/>
      <c r="KBV100" s="54"/>
      <c r="KBW100" s="54"/>
      <c r="KBX100" s="54"/>
      <c r="KBY100" s="54"/>
      <c r="KBZ100" s="54"/>
      <c r="KCA100" s="54"/>
      <c r="KCB100" s="54"/>
      <c r="KCC100" s="54"/>
      <c r="KCD100" s="54"/>
      <c r="KCE100" s="54"/>
      <c r="KCF100" s="54"/>
      <c r="KCG100" s="54"/>
      <c r="KCH100" s="54"/>
      <c r="KCI100" s="54"/>
      <c r="KCJ100" s="54"/>
      <c r="KCK100" s="54"/>
      <c r="KCL100" s="54"/>
      <c r="KCM100" s="54"/>
      <c r="KCN100" s="54"/>
      <c r="KCO100" s="54"/>
      <c r="KCP100" s="54"/>
      <c r="KCQ100" s="54"/>
      <c r="KCR100" s="54"/>
      <c r="KCS100" s="54"/>
      <c r="KCT100" s="54"/>
      <c r="KCU100" s="54"/>
      <c r="KCV100" s="54"/>
      <c r="KCW100" s="54"/>
      <c r="KCX100" s="54"/>
      <c r="KCY100" s="54"/>
      <c r="KCZ100" s="54"/>
      <c r="KDA100" s="54"/>
      <c r="KDB100" s="54"/>
      <c r="KDC100" s="54"/>
      <c r="KDD100" s="54"/>
      <c r="KDE100" s="54"/>
      <c r="KDF100" s="54"/>
      <c r="KDG100" s="54"/>
      <c r="KDH100" s="54"/>
      <c r="KDI100" s="54"/>
      <c r="KDJ100" s="54"/>
      <c r="KDK100" s="54"/>
      <c r="KDL100" s="54"/>
      <c r="KDM100" s="54"/>
      <c r="KDN100" s="54"/>
      <c r="KDO100" s="54"/>
      <c r="KDP100" s="54"/>
      <c r="KDQ100" s="54"/>
      <c r="KDR100" s="54"/>
      <c r="KDS100" s="54"/>
      <c r="KDT100" s="54"/>
      <c r="KDU100" s="54"/>
      <c r="KDV100" s="54"/>
      <c r="KDW100" s="54"/>
      <c r="KDX100" s="54"/>
      <c r="KDY100" s="54"/>
      <c r="KDZ100" s="54"/>
      <c r="KEA100" s="54"/>
      <c r="KEB100" s="54"/>
      <c r="KEC100" s="54"/>
      <c r="KED100" s="54"/>
      <c r="KEE100" s="54"/>
      <c r="KEF100" s="54"/>
      <c r="KEG100" s="54"/>
      <c r="KEH100" s="54"/>
      <c r="KEI100" s="54"/>
      <c r="KEJ100" s="54"/>
      <c r="KEK100" s="54"/>
      <c r="KEL100" s="54"/>
      <c r="KEM100" s="54"/>
      <c r="KEN100" s="54"/>
      <c r="KEO100" s="54"/>
      <c r="KEP100" s="54"/>
      <c r="KEQ100" s="54"/>
      <c r="KER100" s="54"/>
      <c r="KES100" s="54"/>
      <c r="KET100" s="54"/>
      <c r="KEU100" s="54"/>
      <c r="KEV100" s="54"/>
      <c r="KEW100" s="54"/>
      <c r="KEX100" s="54"/>
      <c r="KEY100" s="54"/>
      <c r="KEZ100" s="54"/>
      <c r="KFA100" s="54"/>
      <c r="KFB100" s="54"/>
      <c r="KFC100" s="54"/>
      <c r="KFD100" s="54"/>
      <c r="KFE100" s="54"/>
      <c r="KFF100" s="54"/>
      <c r="KFG100" s="54"/>
      <c r="KFH100" s="54"/>
      <c r="KFI100" s="54"/>
      <c r="KFJ100" s="54"/>
      <c r="KFK100" s="54"/>
      <c r="KFL100" s="54"/>
      <c r="KFM100" s="54"/>
      <c r="KFN100" s="54"/>
      <c r="KFO100" s="54"/>
      <c r="KFP100" s="54"/>
      <c r="KFQ100" s="54"/>
      <c r="KFR100" s="54"/>
      <c r="KFS100" s="54"/>
      <c r="KFT100" s="54"/>
      <c r="KFU100" s="54"/>
      <c r="KFV100" s="54"/>
      <c r="KFW100" s="54"/>
      <c r="KFX100" s="54"/>
      <c r="KFY100" s="54"/>
      <c r="KFZ100" s="54"/>
      <c r="KGA100" s="54"/>
      <c r="KGB100" s="54"/>
      <c r="KGC100" s="54"/>
      <c r="KGD100" s="54"/>
      <c r="KGE100" s="54"/>
      <c r="KGF100" s="54"/>
      <c r="KGG100" s="54"/>
      <c r="KGH100" s="54"/>
      <c r="KGI100" s="54"/>
      <c r="KGJ100" s="54"/>
      <c r="KGK100" s="54"/>
      <c r="KGL100" s="54"/>
      <c r="KGM100" s="54"/>
      <c r="KGN100" s="54"/>
      <c r="KGO100" s="54"/>
      <c r="KGP100" s="54"/>
      <c r="KGQ100" s="54"/>
      <c r="KGR100" s="54"/>
      <c r="KGS100" s="54"/>
      <c r="KGT100" s="54"/>
      <c r="KGU100" s="54"/>
      <c r="KGV100" s="54"/>
      <c r="KGW100" s="54"/>
      <c r="KGX100" s="54"/>
      <c r="KGY100" s="54"/>
      <c r="KGZ100" s="54"/>
      <c r="KHA100" s="54"/>
      <c r="KHB100" s="54"/>
      <c r="KHC100" s="54"/>
      <c r="KHD100" s="54"/>
      <c r="KHE100" s="54"/>
      <c r="KHF100" s="54"/>
      <c r="KHG100" s="54"/>
      <c r="KHH100" s="54"/>
      <c r="KHI100" s="54"/>
      <c r="KHJ100" s="54"/>
      <c r="KHK100" s="54"/>
      <c r="KHL100" s="54"/>
      <c r="KHM100" s="54"/>
      <c r="KHN100" s="54"/>
      <c r="KHO100" s="54"/>
      <c r="KHP100" s="54"/>
      <c r="KHQ100" s="54"/>
      <c r="KHR100" s="54"/>
      <c r="KHS100" s="54"/>
      <c r="KHT100" s="54"/>
      <c r="KHU100" s="54"/>
      <c r="KHV100" s="54"/>
      <c r="KHW100" s="54"/>
      <c r="KHX100" s="54"/>
      <c r="KHY100" s="54"/>
      <c r="KHZ100" s="54"/>
      <c r="KIA100" s="54"/>
      <c r="KIB100" s="54"/>
      <c r="KIC100" s="54"/>
      <c r="KID100" s="54"/>
      <c r="KIE100" s="54"/>
      <c r="KIF100" s="54"/>
      <c r="KIG100" s="54"/>
      <c r="KIH100" s="54"/>
      <c r="KII100" s="54"/>
      <c r="KIJ100" s="54"/>
      <c r="KIK100" s="54"/>
      <c r="KIL100" s="54"/>
      <c r="KIM100" s="54"/>
      <c r="KIN100" s="54"/>
      <c r="KIO100" s="54"/>
      <c r="KIP100" s="54"/>
      <c r="KIQ100" s="54"/>
      <c r="KIR100" s="54"/>
      <c r="KIS100" s="54"/>
      <c r="KIT100" s="54"/>
      <c r="KIU100" s="54"/>
      <c r="KIV100" s="54"/>
      <c r="KIW100" s="54"/>
      <c r="KIX100" s="54"/>
      <c r="KIY100" s="54"/>
      <c r="KIZ100" s="54"/>
      <c r="KJA100" s="54"/>
      <c r="KJB100" s="54"/>
      <c r="KJC100" s="54"/>
      <c r="KJD100" s="54"/>
      <c r="KJE100" s="54"/>
      <c r="KJF100" s="54"/>
      <c r="KJG100" s="54"/>
      <c r="KJH100" s="54"/>
      <c r="KJI100" s="54"/>
      <c r="KJJ100" s="54"/>
      <c r="KJK100" s="54"/>
      <c r="KJL100" s="54"/>
      <c r="KJM100" s="54"/>
      <c r="KJN100" s="54"/>
      <c r="KJO100" s="54"/>
      <c r="KJP100" s="54"/>
      <c r="KJQ100" s="54"/>
      <c r="KJR100" s="54"/>
      <c r="KJS100" s="54"/>
      <c r="KJT100" s="54"/>
      <c r="KJU100" s="54"/>
      <c r="KJV100" s="54"/>
      <c r="KJW100" s="54"/>
      <c r="KJX100" s="54"/>
      <c r="KJY100" s="54"/>
      <c r="KJZ100" s="54"/>
      <c r="KKA100" s="54"/>
      <c r="KKB100" s="54"/>
      <c r="KKC100" s="54"/>
      <c r="KKD100" s="54"/>
      <c r="KKE100" s="54"/>
      <c r="KKF100" s="54"/>
      <c r="KKG100" s="54"/>
      <c r="KKH100" s="54"/>
      <c r="KKI100" s="54"/>
      <c r="KKJ100" s="54"/>
      <c r="KKK100" s="54"/>
      <c r="KKL100" s="54"/>
      <c r="KKM100" s="54"/>
      <c r="KKN100" s="54"/>
      <c r="KKO100" s="54"/>
      <c r="KKP100" s="54"/>
      <c r="KKQ100" s="54"/>
      <c r="KKR100" s="54"/>
      <c r="KKS100" s="54"/>
      <c r="KKT100" s="54"/>
      <c r="KKU100" s="54"/>
      <c r="KKV100" s="54"/>
      <c r="KKW100" s="54"/>
      <c r="KKX100" s="54"/>
      <c r="KKY100" s="54"/>
      <c r="KKZ100" s="54"/>
      <c r="KLA100" s="54"/>
      <c r="KLB100" s="54"/>
      <c r="KLC100" s="54"/>
      <c r="KLD100" s="54"/>
      <c r="KLE100" s="54"/>
      <c r="KLF100" s="54"/>
      <c r="KLG100" s="54"/>
      <c r="KLH100" s="54"/>
      <c r="KLI100" s="54"/>
      <c r="KLJ100" s="54"/>
      <c r="KLK100" s="54"/>
      <c r="KLL100" s="54"/>
      <c r="KLM100" s="54"/>
      <c r="KLN100" s="54"/>
      <c r="KLO100" s="54"/>
      <c r="KLP100" s="54"/>
      <c r="KLQ100" s="54"/>
      <c r="KLR100" s="54"/>
      <c r="KLS100" s="54"/>
      <c r="KLT100" s="54"/>
      <c r="KLU100" s="54"/>
      <c r="KLV100" s="54"/>
      <c r="KLW100" s="54"/>
      <c r="KLX100" s="54"/>
      <c r="KLY100" s="54"/>
      <c r="KLZ100" s="54"/>
      <c r="KMA100" s="54"/>
      <c r="KMB100" s="54"/>
      <c r="KMC100" s="54"/>
      <c r="KMD100" s="54"/>
      <c r="KME100" s="54"/>
      <c r="KMF100" s="54"/>
      <c r="KMG100" s="54"/>
      <c r="KMH100" s="54"/>
      <c r="KMI100" s="54"/>
      <c r="KMJ100" s="54"/>
      <c r="KMK100" s="54"/>
      <c r="KML100" s="54"/>
      <c r="KMM100" s="54"/>
      <c r="KMN100" s="54"/>
      <c r="KMO100" s="54"/>
      <c r="KMP100" s="54"/>
      <c r="KMQ100" s="54"/>
      <c r="KMR100" s="54"/>
      <c r="KMS100" s="54"/>
      <c r="KMT100" s="54"/>
      <c r="KMU100" s="54"/>
      <c r="KMV100" s="54"/>
      <c r="KMW100" s="54"/>
      <c r="KMX100" s="54"/>
      <c r="KMY100" s="54"/>
      <c r="KMZ100" s="54"/>
      <c r="KNA100" s="54"/>
      <c r="KNB100" s="54"/>
      <c r="KNC100" s="54"/>
      <c r="KND100" s="54"/>
      <c r="KNE100" s="54"/>
      <c r="KNF100" s="54"/>
      <c r="KNG100" s="54"/>
      <c r="KNH100" s="54"/>
      <c r="KNI100" s="54"/>
      <c r="KNJ100" s="54"/>
      <c r="KNK100" s="54"/>
      <c r="KNL100" s="54"/>
      <c r="KNM100" s="54"/>
      <c r="KNN100" s="54"/>
      <c r="KNO100" s="54"/>
      <c r="KNP100" s="54"/>
      <c r="KNQ100" s="54"/>
      <c r="KNR100" s="54"/>
      <c r="KNS100" s="54"/>
      <c r="KNT100" s="54"/>
      <c r="KNU100" s="54"/>
      <c r="KNV100" s="54"/>
      <c r="KNW100" s="54"/>
      <c r="KNX100" s="54"/>
      <c r="KNY100" s="54"/>
      <c r="KNZ100" s="54"/>
      <c r="KOA100" s="54"/>
      <c r="KOB100" s="54"/>
      <c r="KOC100" s="54"/>
      <c r="KOD100" s="54"/>
      <c r="KOE100" s="54"/>
      <c r="KOF100" s="54"/>
      <c r="KOG100" s="54"/>
      <c r="KOH100" s="54"/>
      <c r="KOI100" s="54"/>
      <c r="KOJ100" s="54"/>
      <c r="KOK100" s="54"/>
      <c r="KOL100" s="54"/>
      <c r="KOM100" s="54"/>
      <c r="KON100" s="54"/>
      <c r="KOO100" s="54"/>
      <c r="KOP100" s="54"/>
      <c r="KOQ100" s="54"/>
      <c r="KOR100" s="54"/>
      <c r="KOS100" s="54"/>
      <c r="KOT100" s="54"/>
      <c r="KOU100" s="54"/>
      <c r="KOV100" s="54"/>
      <c r="KOW100" s="54"/>
      <c r="KOX100" s="54"/>
      <c r="KOY100" s="54"/>
      <c r="KOZ100" s="54"/>
      <c r="KPA100" s="54"/>
      <c r="KPB100" s="54"/>
      <c r="KPC100" s="54"/>
      <c r="KPD100" s="54"/>
      <c r="KPE100" s="54"/>
      <c r="KPF100" s="54"/>
      <c r="KPG100" s="54"/>
      <c r="KPH100" s="54"/>
      <c r="KPI100" s="54"/>
      <c r="KPJ100" s="54"/>
      <c r="KPK100" s="54"/>
      <c r="KPL100" s="54"/>
      <c r="KPM100" s="54"/>
      <c r="KPN100" s="54"/>
      <c r="KPO100" s="54"/>
      <c r="KPP100" s="54"/>
      <c r="KPQ100" s="54"/>
      <c r="KPR100" s="54"/>
      <c r="KPS100" s="54"/>
      <c r="KPT100" s="54"/>
      <c r="KPU100" s="54"/>
      <c r="KPV100" s="54"/>
      <c r="KPW100" s="54"/>
      <c r="KPX100" s="54"/>
      <c r="KPY100" s="54"/>
      <c r="KPZ100" s="54"/>
      <c r="KQA100" s="54"/>
      <c r="KQB100" s="54"/>
      <c r="KQC100" s="54"/>
      <c r="KQD100" s="54"/>
      <c r="KQE100" s="54"/>
      <c r="KQF100" s="54"/>
      <c r="KQG100" s="54"/>
      <c r="KQH100" s="54"/>
      <c r="KQI100" s="54"/>
      <c r="KQJ100" s="54"/>
      <c r="KQK100" s="54"/>
      <c r="KQL100" s="54"/>
      <c r="KQM100" s="54"/>
      <c r="KQN100" s="54"/>
      <c r="KQO100" s="54"/>
      <c r="KQP100" s="54"/>
      <c r="KQQ100" s="54"/>
      <c r="KQR100" s="54"/>
      <c r="KQS100" s="54"/>
      <c r="KQT100" s="54"/>
      <c r="KQU100" s="54"/>
      <c r="KQV100" s="54"/>
      <c r="KQW100" s="54"/>
      <c r="KQX100" s="54"/>
      <c r="KQY100" s="54"/>
      <c r="KQZ100" s="54"/>
      <c r="KRA100" s="54"/>
      <c r="KRB100" s="54"/>
      <c r="KRC100" s="54"/>
      <c r="KRD100" s="54"/>
      <c r="KRE100" s="54"/>
      <c r="KRF100" s="54"/>
      <c r="KRG100" s="54"/>
      <c r="KRH100" s="54"/>
      <c r="KRI100" s="54"/>
      <c r="KRJ100" s="54"/>
      <c r="KRK100" s="54"/>
      <c r="KRL100" s="54"/>
      <c r="KRM100" s="54"/>
      <c r="KRN100" s="54"/>
      <c r="KRO100" s="54"/>
      <c r="KRP100" s="54"/>
      <c r="KRQ100" s="54"/>
      <c r="KRR100" s="54"/>
      <c r="KRS100" s="54"/>
      <c r="KRT100" s="54"/>
      <c r="KRU100" s="54"/>
      <c r="KRV100" s="54"/>
      <c r="KRW100" s="54"/>
      <c r="KRX100" s="54"/>
      <c r="KRY100" s="54"/>
      <c r="KRZ100" s="54"/>
      <c r="KSA100" s="54"/>
      <c r="KSB100" s="54"/>
      <c r="KSC100" s="54"/>
      <c r="KSD100" s="54"/>
      <c r="KSE100" s="54"/>
      <c r="KSF100" s="54"/>
      <c r="KSG100" s="54"/>
      <c r="KSH100" s="54"/>
      <c r="KSI100" s="54"/>
      <c r="KSJ100" s="54"/>
      <c r="KSK100" s="54"/>
      <c r="KSL100" s="54"/>
      <c r="KSM100" s="54"/>
      <c r="KSN100" s="54"/>
      <c r="KSO100" s="54"/>
      <c r="KSP100" s="54"/>
      <c r="KSQ100" s="54"/>
      <c r="KSR100" s="54"/>
      <c r="KSS100" s="54"/>
      <c r="KST100" s="54"/>
      <c r="KSU100" s="54"/>
      <c r="KSV100" s="54"/>
      <c r="KSW100" s="54"/>
      <c r="KSX100" s="54"/>
      <c r="KSY100" s="54"/>
      <c r="KSZ100" s="54"/>
      <c r="KTA100" s="54"/>
      <c r="KTB100" s="54"/>
      <c r="KTC100" s="54"/>
      <c r="KTD100" s="54"/>
      <c r="KTE100" s="54"/>
      <c r="KTF100" s="54"/>
      <c r="KTG100" s="54"/>
      <c r="KTH100" s="54"/>
      <c r="KTI100" s="54"/>
      <c r="KTJ100" s="54"/>
      <c r="KTK100" s="54"/>
      <c r="KTL100" s="54"/>
      <c r="KTM100" s="54"/>
      <c r="KTN100" s="54"/>
      <c r="KTO100" s="54"/>
      <c r="KTP100" s="54"/>
      <c r="KTQ100" s="54"/>
      <c r="KTR100" s="54"/>
      <c r="KTS100" s="54"/>
      <c r="KTT100" s="54"/>
      <c r="KTU100" s="54"/>
      <c r="KTV100" s="54"/>
      <c r="KTW100" s="54"/>
      <c r="KTX100" s="54"/>
      <c r="KTY100" s="54"/>
      <c r="KTZ100" s="54"/>
      <c r="KUA100" s="54"/>
      <c r="KUB100" s="54"/>
      <c r="KUC100" s="54"/>
      <c r="KUD100" s="54"/>
      <c r="KUE100" s="54"/>
      <c r="KUF100" s="54"/>
      <c r="KUG100" s="54"/>
      <c r="KUH100" s="54"/>
      <c r="KUI100" s="54"/>
      <c r="KUJ100" s="54"/>
      <c r="KUK100" s="54"/>
      <c r="KUL100" s="54"/>
      <c r="KUM100" s="54"/>
      <c r="KUN100" s="54"/>
      <c r="KUO100" s="54"/>
      <c r="KUP100" s="54"/>
      <c r="KUQ100" s="54"/>
      <c r="KUR100" s="54"/>
      <c r="KUS100" s="54"/>
      <c r="KUT100" s="54"/>
      <c r="KUU100" s="54"/>
      <c r="KUV100" s="54"/>
      <c r="KUW100" s="54"/>
      <c r="KUX100" s="54"/>
      <c r="KUY100" s="54"/>
      <c r="KUZ100" s="54"/>
      <c r="KVA100" s="54"/>
      <c r="KVB100" s="54"/>
      <c r="KVC100" s="54"/>
      <c r="KVD100" s="54"/>
      <c r="KVE100" s="54"/>
      <c r="KVF100" s="54"/>
      <c r="KVG100" s="54"/>
      <c r="KVH100" s="54"/>
      <c r="KVI100" s="54"/>
      <c r="KVJ100" s="54"/>
      <c r="KVK100" s="54"/>
      <c r="KVL100" s="54"/>
      <c r="KVM100" s="54"/>
      <c r="KVN100" s="54"/>
      <c r="KVO100" s="54"/>
      <c r="KVP100" s="54"/>
      <c r="KVQ100" s="54"/>
      <c r="KVR100" s="54"/>
      <c r="KVS100" s="54"/>
      <c r="KVT100" s="54"/>
      <c r="KVU100" s="54"/>
      <c r="KVV100" s="54"/>
      <c r="KVW100" s="54"/>
      <c r="KVX100" s="54"/>
      <c r="KVY100" s="54"/>
      <c r="KVZ100" s="54"/>
      <c r="KWA100" s="54"/>
      <c r="KWB100" s="54"/>
      <c r="KWC100" s="54"/>
      <c r="KWD100" s="54"/>
      <c r="KWE100" s="54"/>
      <c r="KWF100" s="54"/>
      <c r="KWG100" s="54"/>
      <c r="KWH100" s="54"/>
      <c r="KWI100" s="54"/>
      <c r="KWJ100" s="54"/>
      <c r="KWK100" s="54"/>
      <c r="KWL100" s="54"/>
      <c r="KWM100" s="54"/>
      <c r="KWN100" s="54"/>
      <c r="KWO100" s="54"/>
      <c r="KWP100" s="54"/>
      <c r="KWQ100" s="54"/>
      <c r="KWR100" s="54"/>
      <c r="KWS100" s="54"/>
      <c r="KWT100" s="54"/>
      <c r="KWU100" s="54"/>
      <c r="KWV100" s="54"/>
      <c r="KWW100" s="54"/>
      <c r="KWX100" s="54"/>
      <c r="KWY100" s="54"/>
      <c r="KWZ100" s="54"/>
      <c r="KXA100" s="54"/>
      <c r="KXB100" s="54"/>
      <c r="KXC100" s="54"/>
      <c r="KXD100" s="54"/>
      <c r="KXE100" s="54"/>
      <c r="KXF100" s="54"/>
      <c r="KXG100" s="54"/>
      <c r="KXH100" s="54"/>
      <c r="KXI100" s="54"/>
      <c r="KXJ100" s="54"/>
      <c r="KXK100" s="54"/>
      <c r="KXL100" s="54"/>
      <c r="KXM100" s="54"/>
      <c r="KXN100" s="54"/>
      <c r="KXO100" s="54"/>
      <c r="KXP100" s="54"/>
      <c r="KXQ100" s="54"/>
      <c r="KXR100" s="54"/>
      <c r="KXS100" s="54"/>
      <c r="KXT100" s="54"/>
      <c r="KXU100" s="54"/>
      <c r="KXV100" s="54"/>
      <c r="KXW100" s="54"/>
      <c r="KXX100" s="54"/>
      <c r="KXY100" s="54"/>
      <c r="KXZ100" s="54"/>
      <c r="KYA100" s="54"/>
      <c r="KYB100" s="54"/>
      <c r="KYC100" s="54"/>
      <c r="KYD100" s="54"/>
      <c r="KYE100" s="54"/>
      <c r="KYF100" s="54"/>
      <c r="KYG100" s="54"/>
      <c r="KYH100" s="54"/>
      <c r="KYI100" s="54"/>
      <c r="KYJ100" s="54"/>
      <c r="KYK100" s="54"/>
      <c r="KYL100" s="54"/>
      <c r="KYM100" s="54"/>
      <c r="KYN100" s="54"/>
      <c r="KYO100" s="54"/>
      <c r="KYP100" s="54"/>
      <c r="KYQ100" s="54"/>
      <c r="KYR100" s="54"/>
      <c r="KYS100" s="54"/>
      <c r="KYT100" s="54"/>
      <c r="KYU100" s="54"/>
      <c r="KYV100" s="54"/>
      <c r="KYW100" s="54"/>
      <c r="KYX100" s="54"/>
      <c r="KYY100" s="54"/>
      <c r="KYZ100" s="54"/>
      <c r="KZA100" s="54"/>
      <c r="KZB100" s="54"/>
      <c r="KZC100" s="54"/>
      <c r="KZD100" s="54"/>
      <c r="KZE100" s="54"/>
      <c r="KZF100" s="54"/>
      <c r="KZG100" s="54"/>
      <c r="KZH100" s="54"/>
      <c r="KZI100" s="54"/>
      <c r="KZJ100" s="54"/>
      <c r="KZK100" s="54"/>
      <c r="KZL100" s="54"/>
      <c r="KZM100" s="54"/>
      <c r="KZN100" s="54"/>
      <c r="KZO100" s="54"/>
      <c r="KZP100" s="54"/>
      <c r="KZQ100" s="54"/>
      <c r="KZR100" s="54"/>
      <c r="KZS100" s="54"/>
      <c r="KZT100" s="54"/>
      <c r="KZU100" s="54"/>
      <c r="KZV100" s="54"/>
      <c r="KZW100" s="54"/>
      <c r="KZX100" s="54"/>
      <c r="KZY100" s="54"/>
      <c r="KZZ100" s="54"/>
      <c r="LAA100" s="54"/>
      <c r="LAB100" s="54"/>
      <c r="LAC100" s="54"/>
      <c r="LAD100" s="54"/>
      <c r="LAE100" s="54"/>
      <c r="LAF100" s="54"/>
      <c r="LAG100" s="54"/>
      <c r="LAH100" s="54"/>
      <c r="LAI100" s="54"/>
      <c r="LAJ100" s="54"/>
      <c r="LAK100" s="54"/>
      <c r="LAL100" s="54"/>
      <c r="LAM100" s="54"/>
      <c r="LAN100" s="54"/>
      <c r="LAO100" s="54"/>
      <c r="LAP100" s="54"/>
      <c r="LAQ100" s="54"/>
      <c r="LAR100" s="54"/>
      <c r="LAS100" s="54"/>
      <c r="LAT100" s="54"/>
      <c r="LAU100" s="54"/>
      <c r="LAV100" s="54"/>
      <c r="LAW100" s="54"/>
      <c r="LAX100" s="54"/>
      <c r="LAY100" s="54"/>
      <c r="LAZ100" s="54"/>
      <c r="LBA100" s="54"/>
      <c r="LBB100" s="54"/>
      <c r="LBC100" s="54"/>
      <c r="LBD100" s="54"/>
      <c r="LBE100" s="54"/>
      <c r="LBF100" s="54"/>
      <c r="LBG100" s="54"/>
      <c r="LBH100" s="54"/>
      <c r="LBI100" s="54"/>
      <c r="LBJ100" s="54"/>
      <c r="LBK100" s="54"/>
      <c r="LBL100" s="54"/>
      <c r="LBM100" s="54"/>
      <c r="LBN100" s="54"/>
      <c r="LBO100" s="54"/>
      <c r="LBP100" s="54"/>
      <c r="LBQ100" s="54"/>
      <c r="LBR100" s="54"/>
      <c r="LBS100" s="54"/>
      <c r="LBT100" s="54"/>
      <c r="LBU100" s="54"/>
      <c r="LBV100" s="54"/>
      <c r="LBW100" s="54"/>
      <c r="LBX100" s="54"/>
      <c r="LBY100" s="54"/>
      <c r="LBZ100" s="54"/>
      <c r="LCA100" s="54"/>
      <c r="LCB100" s="54"/>
      <c r="LCC100" s="54"/>
      <c r="LCD100" s="54"/>
      <c r="LCE100" s="54"/>
      <c r="LCF100" s="54"/>
      <c r="LCG100" s="54"/>
      <c r="LCH100" s="54"/>
      <c r="LCI100" s="54"/>
      <c r="LCJ100" s="54"/>
      <c r="LCK100" s="54"/>
      <c r="LCL100" s="54"/>
      <c r="LCM100" s="54"/>
      <c r="LCN100" s="54"/>
      <c r="LCO100" s="54"/>
      <c r="LCP100" s="54"/>
      <c r="LCQ100" s="54"/>
      <c r="LCR100" s="54"/>
      <c r="LCS100" s="54"/>
      <c r="LCT100" s="54"/>
      <c r="LCU100" s="54"/>
      <c r="LCV100" s="54"/>
      <c r="LCW100" s="54"/>
      <c r="LCX100" s="54"/>
      <c r="LCY100" s="54"/>
      <c r="LCZ100" s="54"/>
      <c r="LDA100" s="54"/>
      <c r="LDB100" s="54"/>
      <c r="LDC100" s="54"/>
      <c r="LDD100" s="54"/>
      <c r="LDE100" s="54"/>
      <c r="LDF100" s="54"/>
      <c r="LDG100" s="54"/>
      <c r="LDH100" s="54"/>
      <c r="LDI100" s="54"/>
      <c r="LDJ100" s="54"/>
      <c r="LDK100" s="54"/>
      <c r="LDL100" s="54"/>
      <c r="LDM100" s="54"/>
      <c r="LDN100" s="54"/>
      <c r="LDO100" s="54"/>
      <c r="LDP100" s="54"/>
      <c r="LDQ100" s="54"/>
      <c r="LDR100" s="54"/>
      <c r="LDS100" s="54"/>
      <c r="LDT100" s="54"/>
      <c r="LDU100" s="54"/>
      <c r="LDV100" s="54"/>
      <c r="LDW100" s="54"/>
      <c r="LDX100" s="54"/>
      <c r="LDY100" s="54"/>
      <c r="LDZ100" s="54"/>
      <c r="LEA100" s="54"/>
      <c r="LEB100" s="54"/>
      <c r="LEC100" s="54"/>
      <c r="LED100" s="54"/>
      <c r="LEE100" s="54"/>
      <c r="LEF100" s="54"/>
      <c r="LEG100" s="54"/>
      <c r="LEH100" s="54"/>
      <c r="LEI100" s="54"/>
      <c r="LEJ100" s="54"/>
      <c r="LEK100" s="54"/>
      <c r="LEL100" s="54"/>
      <c r="LEM100" s="54"/>
      <c r="LEN100" s="54"/>
      <c r="LEO100" s="54"/>
      <c r="LEP100" s="54"/>
      <c r="LEQ100" s="54"/>
      <c r="LER100" s="54"/>
      <c r="LES100" s="54"/>
      <c r="LET100" s="54"/>
      <c r="LEU100" s="54"/>
      <c r="LEV100" s="54"/>
      <c r="LEW100" s="54"/>
      <c r="LEX100" s="54"/>
      <c r="LEY100" s="54"/>
      <c r="LEZ100" s="54"/>
      <c r="LFA100" s="54"/>
      <c r="LFB100" s="54"/>
      <c r="LFC100" s="54"/>
      <c r="LFD100" s="54"/>
      <c r="LFE100" s="54"/>
      <c r="LFF100" s="54"/>
      <c r="LFG100" s="54"/>
      <c r="LFH100" s="54"/>
      <c r="LFI100" s="54"/>
      <c r="LFJ100" s="54"/>
      <c r="LFK100" s="54"/>
      <c r="LFL100" s="54"/>
      <c r="LFM100" s="54"/>
      <c r="LFN100" s="54"/>
      <c r="LFO100" s="54"/>
      <c r="LFP100" s="54"/>
      <c r="LFQ100" s="54"/>
      <c r="LFR100" s="54"/>
      <c r="LFS100" s="54"/>
      <c r="LFT100" s="54"/>
      <c r="LFU100" s="54"/>
      <c r="LFV100" s="54"/>
      <c r="LFW100" s="54"/>
      <c r="LFX100" s="54"/>
      <c r="LFY100" s="54"/>
      <c r="LFZ100" s="54"/>
      <c r="LGA100" s="54"/>
      <c r="LGB100" s="54"/>
      <c r="LGC100" s="54"/>
      <c r="LGD100" s="54"/>
      <c r="LGE100" s="54"/>
      <c r="LGF100" s="54"/>
      <c r="LGG100" s="54"/>
      <c r="LGH100" s="54"/>
      <c r="LGI100" s="54"/>
      <c r="LGJ100" s="54"/>
      <c r="LGK100" s="54"/>
      <c r="LGL100" s="54"/>
      <c r="LGM100" s="54"/>
      <c r="LGN100" s="54"/>
      <c r="LGO100" s="54"/>
      <c r="LGP100" s="54"/>
      <c r="LGQ100" s="54"/>
      <c r="LGR100" s="54"/>
      <c r="LGS100" s="54"/>
      <c r="LGT100" s="54"/>
      <c r="LGU100" s="54"/>
      <c r="LGV100" s="54"/>
      <c r="LGW100" s="54"/>
      <c r="LGX100" s="54"/>
      <c r="LGY100" s="54"/>
      <c r="LGZ100" s="54"/>
      <c r="LHA100" s="54"/>
      <c r="LHB100" s="54"/>
      <c r="LHC100" s="54"/>
      <c r="LHD100" s="54"/>
      <c r="LHE100" s="54"/>
      <c r="LHF100" s="54"/>
      <c r="LHG100" s="54"/>
      <c r="LHH100" s="54"/>
      <c r="LHI100" s="54"/>
      <c r="LHJ100" s="54"/>
      <c r="LHK100" s="54"/>
      <c r="LHL100" s="54"/>
      <c r="LHM100" s="54"/>
      <c r="LHN100" s="54"/>
      <c r="LHO100" s="54"/>
      <c r="LHP100" s="54"/>
      <c r="LHQ100" s="54"/>
      <c r="LHR100" s="54"/>
      <c r="LHS100" s="54"/>
      <c r="LHT100" s="54"/>
      <c r="LHU100" s="54"/>
      <c r="LHV100" s="54"/>
      <c r="LHW100" s="54"/>
      <c r="LHX100" s="54"/>
      <c r="LHY100" s="54"/>
      <c r="LHZ100" s="54"/>
      <c r="LIA100" s="54"/>
      <c r="LIB100" s="54"/>
      <c r="LIC100" s="54"/>
      <c r="LID100" s="54"/>
      <c r="LIE100" s="54"/>
      <c r="LIF100" s="54"/>
      <c r="LIG100" s="54"/>
      <c r="LIH100" s="54"/>
      <c r="LII100" s="54"/>
      <c r="LIJ100" s="54"/>
      <c r="LIK100" s="54"/>
      <c r="LIL100" s="54"/>
      <c r="LIM100" s="54"/>
      <c r="LIN100" s="54"/>
      <c r="LIO100" s="54"/>
      <c r="LIP100" s="54"/>
      <c r="LIQ100" s="54"/>
      <c r="LIR100" s="54"/>
      <c r="LIS100" s="54"/>
      <c r="LIT100" s="54"/>
      <c r="LIU100" s="54"/>
      <c r="LIV100" s="54"/>
      <c r="LIW100" s="54"/>
      <c r="LIX100" s="54"/>
      <c r="LIY100" s="54"/>
      <c r="LIZ100" s="54"/>
      <c r="LJA100" s="54"/>
      <c r="LJB100" s="54"/>
      <c r="LJC100" s="54"/>
      <c r="LJD100" s="54"/>
      <c r="LJE100" s="54"/>
      <c r="LJF100" s="54"/>
      <c r="LJG100" s="54"/>
      <c r="LJH100" s="54"/>
      <c r="LJI100" s="54"/>
      <c r="LJJ100" s="54"/>
      <c r="LJK100" s="54"/>
      <c r="LJL100" s="54"/>
      <c r="LJM100" s="54"/>
      <c r="LJN100" s="54"/>
      <c r="LJO100" s="54"/>
      <c r="LJP100" s="54"/>
      <c r="LJQ100" s="54"/>
      <c r="LJR100" s="54"/>
      <c r="LJS100" s="54"/>
      <c r="LJT100" s="54"/>
      <c r="LJU100" s="54"/>
      <c r="LJV100" s="54"/>
      <c r="LJW100" s="54"/>
      <c r="LJX100" s="54"/>
      <c r="LJY100" s="54"/>
      <c r="LJZ100" s="54"/>
      <c r="LKA100" s="54"/>
      <c r="LKB100" s="54"/>
      <c r="LKC100" s="54"/>
      <c r="LKD100" s="54"/>
      <c r="LKE100" s="54"/>
      <c r="LKF100" s="54"/>
      <c r="LKG100" s="54"/>
      <c r="LKH100" s="54"/>
      <c r="LKI100" s="54"/>
      <c r="LKJ100" s="54"/>
      <c r="LKK100" s="54"/>
      <c r="LKL100" s="54"/>
      <c r="LKM100" s="54"/>
      <c r="LKN100" s="54"/>
      <c r="LKO100" s="54"/>
      <c r="LKP100" s="54"/>
      <c r="LKQ100" s="54"/>
      <c r="LKR100" s="54"/>
      <c r="LKS100" s="54"/>
      <c r="LKT100" s="54"/>
      <c r="LKU100" s="54"/>
      <c r="LKV100" s="54"/>
      <c r="LKW100" s="54"/>
      <c r="LKX100" s="54"/>
      <c r="LKY100" s="54"/>
      <c r="LKZ100" s="54"/>
      <c r="LLA100" s="54"/>
      <c r="LLB100" s="54"/>
      <c r="LLC100" s="54"/>
      <c r="LLD100" s="54"/>
      <c r="LLE100" s="54"/>
      <c r="LLF100" s="54"/>
      <c r="LLG100" s="54"/>
      <c r="LLH100" s="54"/>
      <c r="LLI100" s="54"/>
      <c r="LLJ100" s="54"/>
      <c r="LLK100" s="54"/>
      <c r="LLL100" s="54"/>
      <c r="LLM100" s="54"/>
      <c r="LLN100" s="54"/>
      <c r="LLO100" s="54"/>
      <c r="LLP100" s="54"/>
      <c r="LLQ100" s="54"/>
      <c r="LLR100" s="54"/>
      <c r="LLS100" s="54"/>
      <c r="LLT100" s="54"/>
      <c r="LLU100" s="54"/>
      <c r="LLV100" s="54"/>
      <c r="LLW100" s="54"/>
      <c r="LLX100" s="54"/>
      <c r="LLY100" s="54"/>
      <c r="LLZ100" s="54"/>
      <c r="LMA100" s="54"/>
      <c r="LMB100" s="54"/>
      <c r="LMC100" s="54"/>
      <c r="LMD100" s="54"/>
      <c r="LME100" s="54"/>
      <c r="LMF100" s="54"/>
      <c r="LMG100" s="54"/>
      <c r="LMH100" s="54"/>
      <c r="LMI100" s="54"/>
      <c r="LMJ100" s="54"/>
      <c r="LMK100" s="54"/>
      <c r="LML100" s="54"/>
      <c r="LMM100" s="54"/>
      <c r="LMN100" s="54"/>
      <c r="LMO100" s="54"/>
      <c r="LMP100" s="54"/>
      <c r="LMQ100" s="54"/>
      <c r="LMR100" s="54"/>
      <c r="LMS100" s="54"/>
      <c r="LMT100" s="54"/>
      <c r="LMU100" s="54"/>
      <c r="LMV100" s="54"/>
      <c r="LMW100" s="54"/>
      <c r="LMX100" s="54"/>
      <c r="LMY100" s="54"/>
      <c r="LMZ100" s="54"/>
      <c r="LNA100" s="54"/>
      <c r="LNB100" s="54"/>
      <c r="LNC100" s="54"/>
      <c r="LND100" s="54"/>
      <c r="LNE100" s="54"/>
      <c r="LNF100" s="54"/>
      <c r="LNG100" s="54"/>
      <c r="LNH100" s="54"/>
      <c r="LNI100" s="54"/>
      <c r="LNJ100" s="54"/>
      <c r="LNK100" s="54"/>
      <c r="LNL100" s="54"/>
      <c r="LNM100" s="54"/>
      <c r="LNN100" s="54"/>
      <c r="LNO100" s="54"/>
      <c r="LNP100" s="54"/>
      <c r="LNQ100" s="54"/>
      <c r="LNR100" s="54"/>
      <c r="LNS100" s="54"/>
      <c r="LNT100" s="54"/>
      <c r="LNU100" s="54"/>
      <c r="LNV100" s="54"/>
      <c r="LNW100" s="54"/>
      <c r="LNX100" s="54"/>
      <c r="LNY100" s="54"/>
      <c r="LNZ100" s="54"/>
      <c r="LOA100" s="54"/>
      <c r="LOB100" s="54"/>
      <c r="LOC100" s="54"/>
      <c r="LOD100" s="54"/>
      <c r="LOE100" s="54"/>
      <c r="LOF100" s="54"/>
      <c r="LOG100" s="54"/>
      <c r="LOH100" s="54"/>
      <c r="LOI100" s="54"/>
      <c r="LOJ100" s="54"/>
      <c r="LOK100" s="54"/>
      <c r="LOL100" s="54"/>
      <c r="LOM100" s="54"/>
      <c r="LON100" s="54"/>
      <c r="LOO100" s="54"/>
      <c r="LOP100" s="54"/>
      <c r="LOQ100" s="54"/>
      <c r="LOR100" s="54"/>
      <c r="LOS100" s="54"/>
      <c r="LOT100" s="54"/>
      <c r="LOU100" s="54"/>
      <c r="LOV100" s="54"/>
      <c r="LOW100" s="54"/>
      <c r="LOX100" s="54"/>
      <c r="LOY100" s="54"/>
      <c r="LOZ100" s="54"/>
      <c r="LPA100" s="54"/>
      <c r="LPB100" s="54"/>
      <c r="LPC100" s="54"/>
      <c r="LPD100" s="54"/>
      <c r="LPE100" s="54"/>
      <c r="LPF100" s="54"/>
      <c r="LPG100" s="54"/>
      <c r="LPH100" s="54"/>
      <c r="LPI100" s="54"/>
      <c r="LPJ100" s="54"/>
      <c r="LPK100" s="54"/>
      <c r="LPL100" s="54"/>
      <c r="LPM100" s="54"/>
      <c r="LPN100" s="54"/>
      <c r="LPO100" s="54"/>
      <c r="LPP100" s="54"/>
      <c r="LPQ100" s="54"/>
      <c r="LPR100" s="54"/>
      <c r="LPS100" s="54"/>
      <c r="LPT100" s="54"/>
      <c r="LPU100" s="54"/>
      <c r="LPV100" s="54"/>
      <c r="LPW100" s="54"/>
      <c r="LPX100" s="54"/>
      <c r="LPY100" s="54"/>
      <c r="LPZ100" s="54"/>
      <c r="LQA100" s="54"/>
      <c r="LQB100" s="54"/>
      <c r="LQC100" s="54"/>
      <c r="LQD100" s="54"/>
      <c r="LQE100" s="54"/>
      <c r="LQF100" s="54"/>
      <c r="LQG100" s="54"/>
      <c r="LQH100" s="54"/>
      <c r="LQI100" s="54"/>
      <c r="LQJ100" s="54"/>
      <c r="LQK100" s="54"/>
      <c r="LQL100" s="54"/>
      <c r="LQM100" s="54"/>
      <c r="LQN100" s="54"/>
      <c r="LQO100" s="54"/>
      <c r="LQP100" s="54"/>
      <c r="LQQ100" s="54"/>
      <c r="LQR100" s="54"/>
      <c r="LQS100" s="54"/>
      <c r="LQT100" s="54"/>
      <c r="LQU100" s="54"/>
      <c r="LQV100" s="54"/>
      <c r="LQW100" s="54"/>
      <c r="LQX100" s="54"/>
      <c r="LQY100" s="54"/>
      <c r="LQZ100" s="54"/>
      <c r="LRA100" s="54"/>
      <c r="LRB100" s="54"/>
      <c r="LRC100" s="54"/>
      <c r="LRD100" s="54"/>
      <c r="LRE100" s="54"/>
      <c r="LRF100" s="54"/>
      <c r="LRG100" s="54"/>
      <c r="LRH100" s="54"/>
      <c r="LRI100" s="54"/>
      <c r="LRJ100" s="54"/>
      <c r="LRK100" s="54"/>
      <c r="LRL100" s="54"/>
      <c r="LRM100" s="54"/>
      <c r="LRN100" s="54"/>
      <c r="LRO100" s="54"/>
      <c r="LRP100" s="54"/>
      <c r="LRQ100" s="54"/>
      <c r="LRR100" s="54"/>
      <c r="LRS100" s="54"/>
      <c r="LRT100" s="54"/>
      <c r="LRU100" s="54"/>
      <c r="LRV100" s="54"/>
      <c r="LRW100" s="54"/>
      <c r="LRX100" s="54"/>
      <c r="LRY100" s="54"/>
      <c r="LRZ100" s="54"/>
      <c r="LSA100" s="54"/>
      <c r="LSB100" s="54"/>
      <c r="LSC100" s="54"/>
      <c r="LSD100" s="54"/>
      <c r="LSE100" s="54"/>
      <c r="LSF100" s="54"/>
      <c r="LSG100" s="54"/>
      <c r="LSH100" s="54"/>
      <c r="LSI100" s="54"/>
      <c r="LSJ100" s="54"/>
      <c r="LSK100" s="54"/>
      <c r="LSL100" s="54"/>
      <c r="LSM100" s="54"/>
      <c r="LSN100" s="54"/>
      <c r="LSO100" s="54"/>
      <c r="LSP100" s="54"/>
      <c r="LSQ100" s="54"/>
      <c r="LSR100" s="54"/>
      <c r="LSS100" s="54"/>
      <c r="LST100" s="54"/>
      <c r="LSU100" s="54"/>
      <c r="LSV100" s="54"/>
      <c r="LSW100" s="54"/>
      <c r="LSX100" s="54"/>
      <c r="LSY100" s="54"/>
      <c r="LSZ100" s="54"/>
      <c r="LTA100" s="54"/>
      <c r="LTB100" s="54"/>
      <c r="LTC100" s="54"/>
      <c r="LTD100" s="54"/>
      <c r="LTE100" s="54"/>
      <c r="LTF100" s="54"/>
      <c r="LTG100" s="54"/>
      <c r="LTH100" s="54"/>
      <c r="LTI100" s="54"/>
      <c r="LTJ100" s="54"/>
      <c r="LTK100" s="54"/>
      <c r="LTL100" s="54"/>
      <c r="LTM100" s="54"/>
      <c r="LTN100" s="54"/>
      <c r="LTO100" s="54"/>
      <c r="LTP100" s="54"/>
      <c r="LTQ100" s="54"/>
      <c r="LTR100" s="54"/>
      <c r="LTS100" s="54"/>
      <c r="LTT100" s="54"/>
      <c r="LTU100" s="54"/>
      <c r="LTV100" s="54"/>
      <c r="LTW100" s="54"/>
      <c r="LTX100" s="54"/>
      <c r="LTY100" s="54"/>
      <c r="LTZ100" s="54"/>
      <c r="LUA100" s="54"/>
      <c r="LUB100" s="54"/>
      <c r="LUC100" s="54"/>
      <c r="LUD100" s="54"/>
      <c r="LUE100" s="54"/>
      <c r="LUF100" s="54"/>
      <c r="LUG100" s="54"/>
      <c r="LUH100" s="54"/>
      <c r="LUI100" s="54"/>
      <c r="LUJ100" s="54"/>
      <c r="LUK100" s="54"/>
      <c r="LUL100" s="54"/>
      <c r="LUM100" s="54"/>
      <c r="LUN100" s="54"/>
      <c r="LUO100" s="54"/>
      <c r="LUP100" s="54"/>
      <c r="LUQ100" s="54"/>
      <c r="LUR100" s="54"/>
      <c r="LUS100" s="54"/>
      <c r="LUT100" s="54"/>
      <c r="LUU100" s="54"/>
      <c r="LUV100" s="54"/>
      <c r="LUW100" s="54"/>
      <c r="LUX100" s="54"/>
      <c r="LUY100" s="54"/>
      <c r="LUZ100" s="54"/>
      <c r="LVA100" s="54"/>
      <c r="LVB100" s="54"/>
      <c r="LVC100" s="54"/>
      <c r="LVD100" s="54"/>
      <c r="LVE100" s="54"/>
      <c r="LVF100" s="54"/>
      <c r="LVG100" s="54"/>
      <c r="LVH100" s="54"/>
      <c r="LVI100" s="54"/>
      <c r="LVJ100" s="54"/>
      <c r="LVK100" s="54"/>
      <c r="LVL100" s="54"/>
      <c r="LVM100" s="54"/>
      <c r="LVN100" s="54"/>
      <c r="LVO100" s="54"/>
      <c r="LVP100" s="54"/>
      <c r="LVQ100" s="54"/>
      <c r="LVR100" s="54"/>
      <c r="LVS100" s="54"/>
      <c r="LVT100" s="54"/>
      <c r="LVU100" s="54"/>
      <c r="LVV100" s="54"/>
      <c r="LVW100" s="54"/>
      <c r="LVX100" s="54"/>
      <c r="LVY100" s="54"/>
      <c r="LVZ100" s="54"/>
      <c r="LWA100" s="54"/>
      <c r="LWB100" s="54"/>
      <c r="LWC100" s="54"/>
      <c r="LWD100" s="54"/>
      <c r="LWE100" s="54"/>
      <c r="LWF100" s="54"/>
      <c r="LWG100" s="54"/>
      <c r="LWH100" s="54"/>
      <c r="LWI100" s="54"/>
      <c r="LWJ100" s="54"/>
      <c r="LWK100" s="54"/>
      <c r="LWL100" s="54"/>
      <c r="LWM100" s="54"/>
      <c r="LWN100" s="54"/>
      <c r="LWO100" s="54"/>
      <c r="LWP100" s="54"/>
      <c r="LWQ100" s="54"/>
      <c r="LWR100" s="54"/>
      <c r="LWS100" s="54"/>
      <c r="LWT100" s="54"/>
      <c r="LWU100" s="54"/>
      <c r="LWV100" s="54"/>
      <c r="LWW100" s="54"/>
      <c r="LWX100" s="54"/>
      <c r="LWY100" s="54"/>
      <c r="LWZ100" s="54"/>
      <c r="LXA100" s="54"/>
      <c r="LXB100" s="54"/>
      <c r="LXC100" s="54"/>
      <c r="LXD100" s="54"/>
      <c r="LXE100" s="54"/>
      <c r="LXF100" s="54"/>
      <c r="LXG100" s="54"/>
      <c r="LXH100" s="54"/>
      <c r="LXI100" s="54"/>
      <c r="LXJ100" s="54"/>
      <c r="LXK100" s="54"/>
      <c r="LXL100" s="54"/>
      <c r="LXM100" s="54"/>
      <c r="LXN100" s="54"/>
      <c r="LXO100" s="54"/>
      <c r="LXP100" s="54"/>
      <c r="LXQ100" s="54"/>
      <c r="LXR100" s="54"/>
      <c r="LXS100" s="54"/>
      <c r="LXT100" s="54"/>
      <c r="LXU100" s="54"/>
      <c r="LXV100" s="54"/>
      <c r="LXW100" s="54"/>
      <c r="LXX100" s="54"/>
      <c r="LXY100" s="54"/>
      <c r="LXZ100" s="54"/>
      <c r="LYA100" s="54"/>
      <c r="LYB100" s="54"/>
      <c r="LYC100" s="54"/>
      <c r="LYD100" s="54"/>
      <c r="LYE100" s="54"/>
      <c r="LYF100" s="54"/>
      <c r="LYG100" s="54"/>
      <c r="LYH100" s="54"/>
      <c r="LYI100" s="54"/>
      <c r="LYJ100" s="54"/>
      <c r="LYK100" s="54"/>
      <c r="LYL100" s="54"/>
      <c r="LYM100" s="54"/>
      <c r="LYN100" s="54"/>
      <c r="LYO100" s="54"/>
      <c r="LYP100" s="54"/>
      <c r="LYQ100" s="54"/>
      <c r="LYR100" s="54"/>
      <c r="LYS100" s="54"/>
      <c r="LYT100" s="54"/>
      <c r="LYU100" s="54"/>
      <c r="LYV100" s="54"/>
      <c r="LYW100" s="54"/>
      <c r="LYX100" s="54"/>
      <c r="LYY100" s="54"/>
      <c r="LYZ100" s="54"/>
      <c r="LZA100" s="54"/>
      <c r="LZB100" s="54"/>
      <c r="LZC100" s="54"/>
      <c r="LZD100" s="54"/>
      <c r="LZE100" s="54"/>
      <c r="LZF100" s="54"/>
      <c r="LZG100" s="54"/>
      <c r="LZH100" s="54"/>
      <c r="LZI100" s="54"/>
      <c r="LZJ100" s="54"/>
      <c r="LZK100" s="54"/>
      <c r="LZL100" s="54"/>
      <c r="LZM100" s="54"/>
      <c r="LZN100" s="54"/>
      <c r="LZO100" s="54"/>
      <c r="LZP100" s="54"/>
      <c r="LZQ100" s="54"/>
      <c r="LZR100" s="54"/>
      <c r="LZS100" s="54"/>
      <c r="LZT100" s="54"/>
      <c r="LZU100" s="54"/>
      <c r="LZV100" s="54"/>
      <c r="LZW100" s="54"/>
      <c r="LZX100" s="54"/>
      <c r="LZY100" s="54"/>
      <c r="LZZ100" s="54"/>
      <c r="MAA100" s="54"/>
      <c r="MAB100" s="54"/>
      <c r="MAC100" s="54"/>
      <c r="MAD100" s="54"/>
      <c r="MAE100" s="54"/>
      <c r="MAF100" s="54"/>
      <c r="MAG100" s="54"/>
      <c r="MAH100" s="54"/>
      <c r="MAI100" s="54"/>
      <c r="MAJ100" s="54"/>
      <c r="MAK100" s="54"/>
      <c r="MAL100" s="54"/>
      <c r="MAM100" s="54"/>
      <c r="MAN100" s="54"/>
      <c r="MAO100" s="54"/>
      <c r="MAP100" s="54"/>
      <c r="MAQ100" s="54"/>
      <c r="MAR100" s="54"/>
      <c r="MAS100" s="54"/>
      <c r="MAT100" s="54"/>
      <c r="MAU100" s="54"/>
      <c r="MAV100" s="54"/>
      <c r="MAW100" s="54"/>
      <c r="MAX100" s="54"/>
      <c r="MAY100" s="54"/>
      <c r="MAZ100" s="54"/>
      <c r="MBA100" s="54"/>
      <c r="MBB100" s="54"/>
      <c r="MBC100" s="54"/>
      <c r="MBD100" s="54"/>
      <c r="MBE100" s="54"/>
      <c r="MBF100" s="54"/>
      <c r="MBG100" s="54"/>
      <c r="MBH100" s="54"/>
      <c r="MBI100" s="54"/>
      <c r="MBJ100" s="54"/>
      <c r="MBK100" s="54"/>
      <c r="MBL100" s="54"/>
      <c r="MBM100" s="54"/>
      <c r="MBN100" s="54"/>
      <c r="MBO100" s="54"/>
      <c r="MBP100" s="54"/>
      <c r="MBQ100" s="54"/>
      <c r="MBR100" s="54"/>
      <c r="MBS100" s="54"/>
      <c r="MBT100" s="54"/>
      <c r="MBU100" s="54"/>
      <c r="MBV100" s="54"/>
      <c r="MBW100" s="54"/>
      <c r="MBX100" s="54"/>
      <c r="MBY100" s="54"/>
      <c r="MBZ100" s="54"/>
      <c r="MCA100" s="54"/>
      <c r="MCB100" s="54"/>
      <c r="MCC100" s="54"/>
      <c r="MCD100" s="54"/>
      <c r="MCE100" s="54"/>
      <c r="MCF100" s="54"/>
      <c r="MCG100" s="54"/>
      <c r="MCH100" s="54"/>
      <c r="MCI100" s="54"/>
      <c r="MCJ100" s="54"/>
      <c r="MCK100" s="54"/>
      <c r="MCL100" s="54"/>
      <c r="MCM100" s="54"/>
      <c r="MCN100" s="54"/>
      <c r="MCO100" s="54"/>
      <c r="MCP100" s="54"/>
      <c r="MCQ100" s="54"/>
      <c r="MCR100" s="54"/>
      <c r="MCS100" s="54"/>
      <c r="MCT100" s="54"/>
      <c r="MCU100" s="54"/>
      <c r="MCV100" s="54"/>
      <c r="MCW100" s="54"/>
      <c r="MCX100" s="54"/>
      <c r="MCY100" s="54"/>
      <c r="MCZ100" s="54"/>
      <c r="MDA100" s="54"/>
      <c r="MDB100" s="54"/>
      <c r="MDC100" s="54"/>
      <c r="MDD100" s="54"/>
      <c r="MDE100" s="54"/>
      <c r="MDF100" s="54"/>
      <c r="MDG100" s="54"/>
      <c r="MDH100" s="54"/>
      <c r="MDI100" s="54"/>
      <c r="MDJ100" s="54"/>
      <c r="MDK100" s="54"/>
      <c r="MDL100" s="54"/>
      <c r="MDM100" s="54"/>
      <c r="MDN100" s="54"/>
      <c r="MDO100" s="54"/>
      <c r="MDP100" s="54"/>
      <c r="MDQ100" s="54"/>
      <c r="MDR100" s="54"/>
      <c r="MDS100" s="54"/>
      <c r="MDT100" s="54"/>
      <c r="MDU100" s="54"/>
      <c r="MDV100" s="54"/>
      <c r="MDW100" s="54"/>
      <c r="MDX100" s="54"/>
      <c r="MDY100" s="54"/>
      <c r="MDZ100" s="54"/>
      <c r="MEA100" s="54"/>
      <c r="MEB100" s="54"/>
      <c r="MEC100" s="54"/>
      <c r="MED100" s="54"/>
      <c r="MEE100" s="54"/>
      <c r="MEF100" s="54"/>
      <c r="MEG100" s="54"/>
      <c r="MEH100" s="54"/>
      <c r="MEI100" s="54"/>
      <c r="MEJ100" s="54"/>
      <c r="MEK100" s="54"/>
      <c r="MEL100" s="54"/>
      <c r="MEM100" s="54"/>
      <c r="MEN100" s="54"/>
      <c r="MEO100" s="54"/>
      <c r="MEP100" s="54"/>
      <c r="MEQ100" s="54"/>
      <c r="MER100" s="54"/>
      <c r="MES100" s="54"/>
      <c r="MET100" s="54"/>
      <c r="MEU100" s="54"/>
      <c r="MEV100" s="54"/>
      <c r="MEW100" s="54"/>
      <c r="MEX100" s="54"/>
      <c r="MEY100" s="54"/>
      <c r="MEZ100" s="54"/>
      <c r="MFA100" s="54"/>
      <c r="MFB100" s="54"/>
      <c r="MFC100" s="54"/>
      <c r="MFD100" s="54"/>
      <c r="MFE100" s="54"/>
      <c r="MFF100" s="54"/>
      <c r="MFG100" s="54"/>
      <c r="MFH100" s="54"/>
      <c r="MFI100" s="54"/>
      <c r="MFJ100" s="54"/>
      <c r="MFK100" s="54"/>
      <c r="MFL100" s="54"/>
      <c r="MFM100" s="54"/>
      <c r="MFN100" s="54"/>
      <c r="MFO100" s="54"/>
      <c r="MFP100" s="54"/>
      <c r="MFQ100" s="54"/>
      <c r="MFR100" s="54"/>
      <c r="MFS100" s="54"/>
      <c r="MFT100" s="54"/>
      <c r="MFU100" s="54"/>
      <c r="MFV100" s="54"/>
      <c r="MFW100" s="54"/>
      <c r="MFX100" s="54"/>
      <c r="MFY100" s="54"/>
      <c r="MFZ100" s="54"/>
      <c r="MGA100" s="54"/>
      <c r="MGB100" s="54"/>
      <c r="MGC100" s="54"/>
      <c r="MGD100" s="54"/>
      <c r="MGE100" s="54"/>
      <c r="MGF100" s="54"/>
      <c r="MGG100" s="54"/>
      <c r="MGH100" s="54"/>
      <c r="MGI100" s="54"/>
      <c r="MGJ100" s="54"/>
      <c r="MGK100" s="54"/>
      <c r="MGL100" s="54"/>
      <c r="MGM100" s="54"/>
      <c r="MGN100" s="54"/>
      <c r="MGO100" s="54"/>
      <c r="MGP100" s="54"/>
      <c r="MGQ100" s="54"/>
      <c r="MGR100" s="54"/>
      <c r="MGS100" s="54"/>
      <c r="MGT100" s="54"/>
      <c r="MGU100" s="54"/>
      <c r="MGV100" s="54"/>
      <c r="MGW100" s="54"/>
      <c r="MGX100" s="54"/>
      <c r="MGY100" s="54"/>
      <c r="MGZ100" s="54"/>
      <c r="MHA100" s="54"/>
      <c r="MHB100" s="54"/>
      <c r="MHC100" s="54"/>
      <c r="MHD100" s="54"/>
      <c r="MHE100" s="54"/>
      <c r="MHF100" s="54"/>
      <c r="MHG100" s="54"/>
      <c r="MHH100" s="54"/>
      <c r="MHI100" s="54"/>
      <c r="MHJ100" s="54"/>
      <c r="MHK100" s="54"/>
      <c r="MHL100" s="54"/>
      <c r="MHM100" s="54"/>
      <c r="MHN100" s="54"/>
      <c r="MHO100" s="54"/>
      <c r="MHP100" s="54"/>
      <c r="MHQ100" s="54"/>
      <c r="MHR100" s="54"/>
      <c r="MHS100" s="54"/>
      <c r="MHT100" s="54"/>
      <c r="MHU100" s="54"/>
      <c r="MHV100" s="54"/>
      <c r="MHW100" s="54"/>
      <c r="MHX100" s="54"/>
      <c r="MHY100" s="54"/>
      <c r="MHZ100" s="54"/>
      <c r="MIA100" s="54"/>
      <c r="MIB100" s="54"/>
      <c r="MIC100" s="54"/>
      <c r="MID100" s="54"/>
      <c r="MIE100" s="54"/>
      <c r="MIF100" s="54"/>
      <c r="MIG100" s="54"/>
      <c r="MIH100" s="54"/>
      <c r="MII100" s="54"/>
      <c r="MIJ100" s="54"/>
      <c r="MIK100" s="54"/>
      <c r="MIL100" s="54"/>
      <c r="MIM100" s="54"/>
      <c r="MIN100" s="54"/>
      <c r="MIO100" s="54"/>
      <c r="MIP100" s="54"/>
      <c r="MIQ100" s="54"/>
      <c r="MIR100" s="54"/>
      <c r="MIS100" s="54"/>
      <c r="MIT100" s="54"/>
      <c r="MIU100" s="54"/>
      <c r="MIV100" s="54"/>
      <c r="MIW100" s="54"/>
      <c r="MIX100" s="54"/>
      <c r="MIY100" s="54"/>
      <c r="MIZ100" s="54"/>
      <c r="MJA100" s="54"/>
      <c r="MJB100" s="54"/>
      <c r="MJC100" s="54"/>
      <c r="MJD100" s="54"/>
      <c r="MJE100" s="54"/>
      <c r="MJF100" s="54"/>
      <c r="MJG100" s="54"/>
      <c r="MJH100" s="54"/>
      <c r="MJI100" s="54"/>
      <c r="MJJ100" s="54"/>
      <c r="MJK100" s="54"/>
      <c r="MJL100" s="54"/>
      <c r="MJM100" s="54"/>
      <c r="MJN100" s="54"/>
      <c r="MJO100" s="54"/>
      <c r="MJP100" s="54"/>
      <c r="MJQ100" s="54"/>
      <c r="MJR100" s="54"/>
      <c r="MJS100" s="54"/>
      <c r="MJT100" s="54"/>
      <c r="MJU100" s="54"/>
      <c r="MJV100" s="54"/>
      <c r="MJW100" s="54"/>
      <c r="MJX100" s="54"/>
      <c r="MJY100" s="54"/>
      <c r="MJZ100" s="54"/>
      <c r="MKA100" s="54"/>
      <c r="MKB100" s="54"/>
      <c r="MKC100" s="54"/>
      <c r="MKD100" s="54"/>
      <c r="MKE100" s="54"/>
      <c r="MKF100" s="54"/>
      <c r="MKG100" s="54"/>
      <c r="MKH100" s="54"/>
      <c r="MKI100" s="54"/>
      <c r="MKJ100" s="54"/>
      <c r="MKK100" s="54"/>
      <c r="MKL100" s="54"/>
      <c r="MKM100" s="54"/>
      <c r="MKN100" s="54"/>
      <c r="MKO100" s="54"/>
      <c r="MKP100" s="54"/>
      <c r="MKQ100" s="54"/>
      <c r="MKR100" s="54"/>
      <c r="MKS100" s="54"/>
      <c r="MKT100" s="54"/>
      <c r="MKU100" s="54"/>
      <c r="MKV100" s="54"/>
      <c r="MKW100" s="54"/>
      <c r="MKX100" s="54"/>
      <c r="MKY100" s="54"/>
      <c r="MKZ100" s="54"/>
      <c r="MLA100" s="54"/>
      <c r="MLB100" s="54"/>
      <c r="MLC100" s="54"/>
      <c r="MLD100" s="54"/>
      <c r="MLE100" s="54"/>
      <c r="MLF100" s="54"/>
      <c r="MLG100" s="54"/>
      <c r="MLH100" s="54"/>
      <c r="MLI100" s="54"/>
      <c r="MLJ100" s="54"/>
      <c r="MLK100" s="54"/>
      <c r="MLL100" s="54"/>
      <c r="MLM100" s="54"/>
      <c r="MLN100" s="54"/>
      <c r="MLO100" s="54"/>
      <c r="MLP100" s="54"/>
      <c r="MLQ100" s="54"/>
      <c r="MLR100" s="54"/>
      <c r="MLS100" s="54"/>
      <c r="MLT100" s="54"/>
      <c r="MLU100" s="54"/>
      <c r="MLV100" s="54"/>
      <c r="MLW100" s="54"/>
      <c r="MLX100" s="54"/>
      <c r="MLY100" s="54"/>
      <c r="MLZ100" s="54"/>
      <c r="MMA100" s="54"/>
      <c r="MMB100" s="54"/>
      <c r="MMC100" s="54"/>
      <c r="MMD100" s="54"/>
      <c r="MME100" s="54"/>
      <c r="MMF100" s="54"/>
      <c r="MMG100" s="54"/>
      <c r="MMH100" s="54"/>
      <c r="MMI100" s="54"/>
      <c r="MMJ100" s="54"/>
      <c r="MMK100" s="54"/>
      <c r="MML100" s="54"/>
      <c r="MMM100" s="54"/>
      <c r="MMN100" s="54"/>
      <c r="MMO100" s="54"/>
      <c r="MMP100" s="54"/>
      <c r="MMQ100" s="54"/>
      <c r="MMR100" s="54"/>
      <c r="MMS100" s="54"/>
      <c r="MMT100" s="54"/>
      <c r="MMU100" s="54"/>
      <c r="MMV100" s="54"/>
      <c r="MMW100" s="54"/>
      <c r="MMX100" s="54"/>
      <c r="MMY100" s="54"/>
      <c r="MMZ100" s="54"/>
      <c r="MNA100" s="54"/>
      <c r="MNB100" s="54"/>
      <c r="MNC100" s="54"/>
      <c r="MND100" s="54"/>
      <c r="MNE100" s="54"/>
      <c r="MNF100" s="54"/>
      <c r="MNG100" s="54"/>
      <c r="MNH100" s="54"/>
      <c r="MNI100" s="54"/>
      <c r="MNJ100" s="54"/>
      <c r="MNK100" s="54"/>
      <c r="MNL100" s="54"/>
      <c r="MNM100" s="54"/>
      <c r="MNN100" s="54"/>
      <c r="MNO100" s="54"/>
      <c r="MNP100" s="54"/>
      <c r="MNQ100" s="54"/>
      <c r="MNR100" s="54"/>
      <c r="MNS100" s="54"/>
      <c r="MNT100" s="54"/>
      <c r="MNU100" s="54"/>
      <c r="MNV100" s="54"/>
      <c r="MNW100" s="54"/>
      <c r="MNX100" s="54"/>
      <c r="MNY100" s="54"/>
      <c r="MNZ100" s="54"/>
      <c r="MOA100" s="54"/>
      <c r="MOB100" s="54"/>
      <c r="MOC100" s="54"/>
      <c r="MOD100" s="54"/>
      <c r="MOE100" s="54"/>
      <c r="MOF100" s="54"/>
      <c r="MOG100" s="54"/>
      <c r="MOH100" s="54"/>
      <c r="MOI100" s="54"/>
      <c r="MOJ100" s="54"/>
      <c r="MOK100" s="54"/>
      <c r="MOL100" s="54"/>
      <c r="MOM100" s="54"/>
      <c r="MON100" s="54"/>
      <c r="MOO100" s="54"/>
      <c r="MOP100" s="54"/>
      <c r="MOQ100" s="54"/>
      <c r="MOR100" s="54"/>
      <c r="MOS100" s="54"/>
      <c r="MOT100" s="54"/>
      <c r="MOU100" s="54"/>
      <c r="MOV100" s="54"/>
      <c r="MOW100" s="54"/>
      <c r="MOX100" s="54"/>
      <c r="MOY100" s="54"/>
      <c r="MOZ100" s="54"/>
      <c r="MPA100" s="54"/>
      <c r="MPB100" s="54"/>
      <c r="MPC100" s="54"/>
      <c r="MPD100" s="54"/>
      <c r="MPE100" s="54"/>
      <c r="MPF100" s="54"/>
      <c r="MPG100" s="54"/>
      <c r="MPH100" s="54"/>
      <c r="MPI100" s="54"/>
      <c r="MPJ100" s="54"/>
      <c r="MPK100" s="54"/>
      <c r="MPL100" s="54"/>
      <c r="MPM100" s="54"/>
      <c r="MPN100" s="54"/>
      <c r="MPO100" s="54"/>
      <c r="MPP100" s="54"/>
      <c r="MPQ100" s="54"/>
      <c r="MPR100" s="54"/>
      <c r="MPS100" s="54"/>
      <c r="MPT100" s="54"/>
      <c r="MPU100" s="54"/>
      <c r="MPV100" s="54"/>
      <c r="MPW100" s="54"/>
      <c r="MPX100" s="54"/>
      <c r="MPY100" s="54"/>
      <c r="MPZ100" s="54"/>
      <c r="MQA100" s="54"/>
      <c r="MQB100" s="54"/>
      <c r="MQC100" s="54"/>
      <c r="MQD100" s="54"/>
      <c r="MQE100" s="54"/>
      <c r="MQF100" s="54"/>
      <c r="MQG100" s="54"/>
      <c r="MQH100" s="54"/>
      <c r="MQI100" s="54"/>
      <c r="MQJ100" s="54"/>
      <c r="MQK100" s="54"/>
      <c r="MQL100" s="54"/>
      <c r="MQM100" s="54"/>
      <c r="MQN100" s="54"/>
      <c r="MQO100" s="54"/>
      <c r="MQP100" s="54"/>
      <c r="MQQ100" s="54"/>
      <c r="MQR100" s="54"/>
      <c r="MQS100" s="54"/>
      <c r="MQT100" s="54"/>
      <c r="MQU100" s="54"/>
      <c r="MQV100" s="54"/>
      <c r="MQW100" s="54"/>
      <c r="MQX100" s="54"/>
      <c r="MQY100" s="54"/>
      <c r="MQZ100" s="54"/>
      <c r="MRA100" s="54"/>
      <c r="MRB100" s="54"/>
      <c r="MRC100" s="54"/>
      <c r="MRD100" s="54"/>
      <c r="MRE100" s="54"/>
      <c r="MRF100" s="54"/>
      <c r="MRG100" s="54"/>
      <c r="MRH100" s="54"/>
      <c r="MRI100" s="54"/>
      <c r="MRJ100" s="54"/>
      <c r="MRK100" s="54"/>
      <c r="MRL100" s="54"/>
      <c r="MRM100" s="54"/>
      <c r="MRN100" s="54"/>
      <c r="MRO100" s="54"/>
      <c r="MRP100" s="54"/>
      <c r="MRQ100" s="54"/>
      <c r="MRR100" s="54"/>
      <c r="MRS100" s="54"/>
      <c r="MRT100" s="54"/>
      <c r="MRU100" s="54"/>
      <c r="MRV100" s="54"/>
      <c r="MRW100" s="54"/>
      <c r="MRX100" s="54"/>
      <c r="MRY100" s="54"/>
      <c r="MRZ100" s="54"/>
      <c r="MSA100" s="54"/>
      <c r="MSB100" s="54"/>
      <c r="MSC100" s="54"/>
      <c r="MSD100" s="54"/>
      <c r="MSE100" s="54"/>
      <c r="MSF100" s="54"/>
      <c r="MSG100" s="54"/>
      <c r="MSH100" s="54"/>
      <c r="MSI100" s="54"/>
      <c r="MSJ100" s="54"/>
      <c r="MSK100" s="54"/>
      <c r="MSL100" s="54"/>
      <c r="MSM100" s="54"/>
      <c r="MSN100" s="54"/>
      <c r="MSO100" s="54"/>
      <c r="MSP100" s="54"/>
      <c r="MSQ100" s="54"/>
      <c r="MSR100" s="54"/>
      <c r="MSS100" s="54"/>
      <c r="MST100" s="54"/>
      <c r="MSU100" s="54"/>
      <c r="MSV100" s="54"/>
      <c r="MSW100" s="54"/>
      <c r="MSX100" s="54"/>
      <c r="MSY100" s="54"/>
      <c r="MSZ100" s="54"/>
      <c r="MTA100" s="54"/>
      <c r="MTB100" s="54"/>
      <c r="MTC100" s="54"/>
      <c r="MTD100" s="54"/>
      <c r="MTE100" s="54"/>
      <c r="MTF100" s="54"/>
      <c r="MTG100" s="54"/>
      <c r="MTH100" s="54"/>
      <c r="MTI100" s="54"/>
      <c r="MTJ100" s="54"/>
      <c r="MTK100" s="54"/>
      <c r="MTL100" s="54"/>
      <c r="MTM100" s="54"/>
      <c r="MTN100" s="54"/>
      <c r="MTO100" s="54"/>
      <c r="MTP100" s="54"/>
      <c r="MTQ100" s="54"/>
      <c r="MTR100" s="54"/>
      <c r="MTS100" s="54"/>
      <c r="MTT100" s="54"/>
      <c r="MTU100" s="54"/>
      <c r="MTV100" s="54"/>
      <c r="MTW100" s="54"/>
      <c r="MTX100" s="54"/>
      <c r="MTY100" s="54"/>
      <c r="MTZ100" s="54"/>
      <c r="MUA100" s="54"/>
      <c r="MUB100" s="54"/>
      <c r="MUC100" s="54"/>
      <c r="MUD100" s="54"/>
      <c r="MUE100" s="54"/>
      <c r="MUF100" s="54"/>
      <c r="MUG100" s="54"/>
      <c r="MUH100" s="54"/>
      <c r="MUI100" s="54"/>
      <c r="MUJ100" s="54"/>
      <c r="MUK100" s="54"/>
      <c r="MUL100" s="54"/>
      <c r="MUM100" s="54"/>
      <c r="MUN100" s="54"/>
      <c r="MUO100" s="54"/>
      <c r="MUP100" s="54"/>
      <c r="MUQ100" s="54"/>
      <c r="MUR100" s="54"/>
      <c r="MUS100" s="54"/>
      <c r="MUT100" s="54"/>
      <c r="MUU100" s="54"/>
      <c r="MUV100" s="54"/>
      <c r="MUW100" s="54"/>
      <c r="MUX100" s="54"/>
      <c r="MUY100" s="54"/>
      <c r="MUZ100" s="54"/>
      <c r="MVA100" s="54"/>
      <c r="MVB100" s="54"/>
      <c r="MVC100" s="54"/>
      <c r="MVD100" s="54"/>
      <c r="MVE100" s="54"/>
      <c r="MVF100" s="54"/>
      <c r="MVG100" s="54"/>
      <c r="MVH100" s="54"/>
      <c r="MVI100" s="54"/>
      <c r="MVJ100" s="54"/>
      <c r="MVK100" s="54"/>
      <c r="MVL100" s="54"/>
      <c r="MVM100" s="54"/>
      <c r="MVN100" s="54"/>
      <c r="MVO100" s="54"/>
      <c r="MVP100" s="54"/>
      <c r="MVQ100" s="54"/>
      <c r="MVR100" s="54"/>
      <c r="MVS100" s="54"/>
      <c r="MVT100" s="54"/>
      <c r="MVU100" s="54"/>
      <c r="MVV100" s="54"/>
      <c r="MVW100" s="54"/>
      <c r="MVX100" s="54"/>
      <c r="MVY100" s="54"/>
      <c r="MVZ100" s="54"/>
      <c r="MWA100" s="54"/>
      <c r="MWB100" s="54"/>
      <c r="MWC100" s="54"/>
      <c r="MWD100" s="54"/>
      <c r="MWE100" s="54"/>
      <c r="MWF100" s="54"/>
      <c r="MWG100" s="54"/>
      <c r="MWH100" s="54"/>
      <c r="MWI100" s="54"/>
      <c r="MWJ100" s="54"/>
      <c r="MWK100" s="54"/>
      <c r="MWL100" s="54"/>
      <c r="MWM100" s="54"/>
      <c r="MWN100" s="54"/>
      <c r="MWO100" s="54"/>
      <c r="MWP100" s="54"/>
      <c r="MWQ100" s="54"/>
      <c r="MWR100" s="54"/>
      <c r="MWS100" s="54"/>
      <c r="MWT100" s="54"/>
      <c r="MWU100" s="54"/>
      <c r="MWV100" s="54"/>
      <c r="MWW100" s="54"/>
      <c r="MWX100" s="54"/>
      <c r="MWY100" s="54"/>
      <c r="MWZ100" s="54"/>
      <c r="MXA100" s="54"/>
      <c r="MXB100" s="54"/>
      <c r="MXC100" s="54"/>
      <c r="MXD100" s="54"/>
      <c r="MXE100" s="54"/>
      <c r="MXF100" s="54"/>
      <c r="MXG100" s="54"/>
      <c r="MXH100" s="54"/>
      <c r="MXI100" s="54"/>
      <c r="MXJ100" s="54"/>
      <c r="MXK100" s="54"/>
      <c r="MXL100" s="54"/>
      <c r="MXM100" s="54"/>
      <c r="MXN100" s="54"/>
      <c r="MXO100" s="54"/>
      <c r="MXP100" s="54"/>
      <c r="MXQ100" s="54"/>
      <c r="MXR100" s="54"/>
      <c r="MXS100" s="54"/>
      <c r="MXT100" s="54"/>
      <c r="MXU100" s="54"/>
      <c r="MXV100" s="54"/>
      <c r="MXW100" s="54"/>
      <c r="MXX100" s="54"/>
      <c r="MXY100" s="54"/>
      <c r="MXZ100" s="54"/>
      <c r="MYA100" s="54"/>
      <c r="MYB100" s="54"/>
      <c r="MYC100" s="54"/>
      <c r="MYD100" s="54"/>
      <c r="MYE100" s="54"/>
      <c r="MYF100" s="54"/>
      <c r="MYG100" s="54"/>
      <c r="MYH100" s="54"/>
      <c r="MYI100" s="54"/>
      <c r="MYJ100" s="54"/>
      <c r="MYK100" s="54"/>
      <c r="MYL100" s="54"/>
      <c r="MYM100" s="54"/>
      <c r="MYN100" s="54"/>
      <c r="MYO100" s="54"/>
      <c r="MYP100" s="54"/>
      <c r="MYQ100" s="54"/>
      <c r="MYR100" s="54"/>
      <c r="MYS100" s="54"/>
      <c r="MYT100" s="54"/>
      <c r="MYU100" s="54"/>
      <c r="MYV100" s="54"/>
      <c r="MYW100" s="54"/>
      <c r="MYX100" s="54"/>
      <c r="MYY100" s="54"/>
      <c r="MYZ100" s="54"/>
      <c r="MZA100" s="54"/>
      <c r="MZB100" s="54"/>
      <c r="MZC100" s="54"/>
      <c r="MZD100" s="54"/>
      <c r="MZE100" s="54"/>
      <c r="MZF100" s="54"/>
      <c r="MZG100" s="54"/>
      <c r="MZH100" s="54"/>
      <c r="MZI100" s="54"/>
      <c r="MZJ100" s="54"/>
      <c r="MZK100" s="54"/>
      <c r="MZL100" s="54"/>
      <c r="MZM100" s="54"/>
      <c r="MZN100" s="54"/>
      <c r="MZO100" s="54"/>
      <c r="MZP100" s="54"/>
      <c r="MZQ100" s="54"/>
      <c r="MZR100" s="54"/>
      <c r="MZS100" s="54"/>
      <c r="MZT100" s="54"/>
      <c r="MZU100" s="54"/>
      <c r="MZV100" s="54"/>
      <c r="MZW100" s="54"/>
      <c r="MZX100" s="54"/>
      <c r="MZY100" s="54"/>
      <c r="MZZ100" s="54"/>
      <c r="NAA100" s="54"/>
      <c r="NAB100" s="54"/>
      <c r="NAC100" s="54"/>
      <c r="NAD100" s="54"/>
      <c r="NAE100" s="54"/>
      <c r="NAF100" s="54"/>
      <c r="NAG100" s="54"/>
      <c r="NAH100" s="54"/>
      <c r="NAI100" s="54"/>
      <c r="NAJ100" s="54"/>
      <c r="NAK100" s="54"/>
      <c r="NAL100" s="54"/>
      <c r="NAM100" s="54"/>
      <c r="NAN100" s="54"/>
      <c r="NAO100" s="54"/>
      <c r="NAP100" s="54"/>
      <c r="NAQ100" s="54"/>
      <c r="NAR100" s="54"/>
      <c r="NAS100" s="54"/>
      <c r="NAT100" s="54"/>
      <c r="NAU100" s="54"/>
      <c r="NAV100" s="54"/>
      <c r="NAW100" s="54"/>
      <c r="NAX100" s="54"/>
      <c r="NAY100" s="54"/>
      <c r="NAZ100" s="54"/>
      <c r="NBA100" s="54"/>
      <c r="NBB100" s="54"/>
      <c r="NBC100" s="54"/>
      <c r="NBD100" s="54"/>
      <c r="NBE100" s="54"/>
      <c r="NBF100" s="54"/>
      <c r="NBG100" s="54"/>
      <c r="NBH100" s="54"/>
      <c r="NBI100" s="54"/>
      <c r="NBJ100" s="54"/>
      <c r="NBK100" s="54"/>
      <c r="NBL100" s="54"/>
      <c r="NBM100" s="54"/>
      <c r="NBN100" s="54"/>
      <c r="NBO100" s="54"/>
      <c r="NBP100" s="54"/>
      <c r="NBQ100" s="54"/>
      <c r="NBR100" s="54"/>
      <c r="NBS100" s="54"/>
      <c r="NBT100" s="54"/>
      <c r="NBU100" s="54"/>
      <c r="NBV100" s="54"/>
      <c r="NBW100" s="54"/>
      <c r="NBX100" s="54"/>
      <c r="NBY100" s="54"/>
      <c r="NBZ100" s="54"/>
      <c r="NCA100" s="54"/>
      <c r="NCB100" s="54"/>
      <c r="NCC100" s="54"/>
      <c r="NCD100" s="54"/>
      <c r="NCE100" s="54"/>
      <c r="NCF100" s="54"/>
      <c r="NCG100" s="54"/>
      <c r="NCH100" s="54"/>
      <c r="NCI100" s="54"/>
      <c r="NCJ100" s="54"/>
      <c r="NCK100" s="54"/>
      <c r="NCL100" s="54"/>
      <c r="NCM100" s="54"/>
      <c r="NCN100" s="54"/>
      <c r="NCO100" s="54"/>
      <c r="NCP100" s="54"/>
      <c r="NCQ100" s="54"/>
      <c r="NCR100" s="54"/>
      <c r="NCS100" s="54"/>
      <c r="NCT100" s="54"/>
      <c r="NCU100" s="54"/>
      <c r="NCV100" s="54"/>
      <c r="NCW100" s="54"/>
      <c r="NCX100" s="54"/>
      <c r="NCY100" s="54"/>
      <c r="NCZ100" s="54"/>
      <c r="NDA100" s="54"/>
      <c r="NDB100" s="54"/>
      <c r="NDC100" s="54"/>
      <c r="NDD100" s="54"/>
      <c r="NDE100" s="54"/>
      <c r="NDF100" s="54"/>
      <c r="NDG100" s="54"/>
      <c r="NDH100" s="54"/>
      <c r="NDI100" s="54"/>
      <c r="NDJ100" s="54"/>
      <c r="NDK100" s="54"/>
      <c r="NDL100" s="54"/>
      <c r="NDM100" s="54"/>
      <c r="NDN100" s="54"/>
      <c r="NDO100" s="54"/>
      <c r="NDP100" s="54"/>
      <c r="NDQ100" s="54"/>
      <c r="NDR100" s="54"/>
      <c r="NDS100" s="54"/>
      <c r="NDT100" s="54"/>
      <c r="NDU100" s="54"/>
      <c r="NDV100" s="54"/>
      <c r="NDW100" s="54"/>
      <c r="NDX100" s="54"/>
      <c r="NDY100" s="54"/>
      <c r="NDZ100" s="54"/>
      <c r="NEA100" s="54"/>
      <c r="NEB100" s="54"/>
      <c r="NEC100" s="54"/>
      <c r="NED100" s="54"/>
      <c r="NEE100" s="54"/>
      <c r="NEF100" s="54"/>
      <c r="NEG100" s="54"/>
      <c r="NEH100" s="54"/>
      <c r="NEI100" s="54"/>
      <c r="NEJ100" s="54"/>
      <c r="NEK100" s="54"/>
      <c r="NEL100" s="54"/>
      <c r="NEM100" s="54"/>
      <c r="NEN100" s="54"/>
      <c r="NEO100" s="54"/>
      <c r="NEP100" s="54"/>
      <c r="NEQ100" s="54"/>
      <c r="NER100" s="54"/>
      <c r="NES100" s="54"/>
      <c r="NET100" s="54"/>
      <c r="NEU100" s="54"/>
      <c r="NEV100" s="54"/>
      <c r="NEW100" s="54"/>
      <c r="NEX100" s="54"/>
      <c r="NEY100" s="54"/>
      <c r="NEZ100" s="54"/>
      <c r="NFA100" s="54"/>
      <c r="NFB100" s="54"/>
      <c r="NFC100" s="54"/>
      <c r="NFD100" s="54"/>
      <c r="NFE100" s="54"/>
      <c r="NFF100" s="54"/>
      <c r="NFG100" s="54"/>
      <c r="NFH100" s="54"/>
      <c r="NFI100" s="54"/>
      <c r="NFJ100" s="54"/>
      <c r="NFK100" s="54"/>
      <c r="NFL100" s="54"/>
      <c r="NFM100" s="54"/>
      <c r="NFN100" s="54"/>
      <c r="NFO100" s="54"/>
      <c r="NFP100" s="54"/>
      <c r="NFQ100" s="54"/>
      <c r="NFR100" s="54"/>
      <c r="NFS100" s="54"/>
      <c r="NFT100" s="54"/>
      <c r="NFU100" s="54"/>
      <c r="NFV100" s="54"/>
      <c r="NFW100" s="54"/>
      <c r="NFX100" s="54"/>
      <c r="NFY100" s="54"/>
      <c r="NFZ100" s="54"/>
      <c r="NGA100" s="54"/>
      <c r="NGB100" s="54"/>
      <c r="NGC100" s="54"/>
      <c r="NGD100" s="54"/>
      <c r="NGE100" s="54"/>
      <c r="NGF100" s="54"/>
      <c r="NGG100" s="54"/>
      <c r="NGH100" s="54"/>
      <c r="NGI100" s="54"/>
      <c r="NGJ100" s="54"/>
      <c r="NGK100" s="54"/>
      <c r="NGL100" s="54"/>
      <c r="NGM100" s="54"/>
      <c r="NGN100" s="54"/>
      <c r="NGO100" s="54"/>
      <c r="NGP100" s="54"/>
      <c r="NGQ100" s="54"/>
      <c r="NGR100" s="54"/>
      <c r="NGS100" s="54"/>
      <c r="NGT100" s="54"/>
      <c r="NGU100" s="54"/>
      <c r="NGV100" s="54"/>
      <c r="NGW100" s="54"/>
      <c r="NGX100" s="54"/>
      <c r="NGY100" s="54"/>
      <c r="NGZ100" s="54"/>
      <c r="NHA100" s="54"/>
      <c r="NHB100" s="54"/>
      <c r="NHC100" s="54"/>
      <c r="NHD100" s="54"/>
      <c r="NHE100" s="54"/>
      <c r="NHF100" s="54"/>
      <c r="NHG100" s="54"/>
      <c r="NHH100" s="54"/>
      <c r="NHI100" s="54"/>
      <c r="NHJ100" s="54"/>
      <c r="NHK100" s="54"/>
      <c r="NHL100" s="54"/>
      <c r="NHM100" s="54"/>
      <c r="NHN100" s="54"/>
      <c r="NHO100" s="54"/>
      <c r="NHP100" s="54"/>
      <c r="NHQ100" s="54"/>
      <c r="NHR100" s="54"/>
      <c r="NHS100" s="54"/>
      <c r="NHT100" s="54"/>
      <c r="NHU100" s="54"/>
      <c r="NHV100" s="54"/>
      <c r="NHW100" s="54"/>
      <c r="NHX100" s="54"/>
      <c r="NHY100" s="54"/>
      <c r="NHZ100" s="54"/>
      <c r="NIA100" s="54"/>
      <c r="NIB100" s="54"/>
      <c r="NIC100" s="54"/>
      <c r="NID100" s="54"/>
      <c r="NIE100" s="54"/>
      <c r="NIF100" s="54"/>
      <c r="NIG100" s="54"/>
      <c r="NIH100" s="54"/>
      <c r="NII100" s="54"/>
      <c r="NIJ100" s="54"/>
      <c r="NIK100" s="54"/>
      <c r="NIL100" s="54"/>
      <c r="NIM100" s="54"/>
      <c r="NIN100" s="54"/>
      <c r="NIO100" s="54"/>
      <c r="NIP100" s="54"/>
      <c r="NIQ100" s="54"/>
      <c r="NIR100" s="54"/>
      <c r="NIS100" s="54"/>
      <c r="NIT100" s="54"/>
      <c r="NIU100" s="54"/>
      <c r="NIV100" s="54"/>
      <c r="NIW100" s="54"/>
      <c r="NIX100" s="54"/>
      <c r="NIY100" s="54"/>
      <c r="NIZ100" s="54"/>
      <c r="NJA100" s="54"/>
      <c r="NJB100" s="54"/>
      <c r="NJC100" s="54"/>
      <c r="NJD100" s="54"/>
      <c r="NJE100" s="54"/>
      <c r="NJF100" s="54"/>
      <c r="NJG100" s="54"/>
      <c r="NJH100" s="54"/>
      <c r="NJI100" s="54"/>
      <c r="NJJ100" s="54"/>
      <c r="NJK100" s="54"/>
      <c r="NJL100" s="54"/>
      <c r="NJM100" s="54"/>
      <c r="NJN100" s="54"/>
      <c r="NJO100" s="54"/>
      <c r="NJP100" s="54"/>
      <c r="NJQ100" s="54"/>
      <c r="NJR100" s="54"/>
      <c r="NJS100" s="54"/>
      <c r="NJT100" s="54"/>
      <c r="NJU100" s="54"/>
      <c r="NJV100" s="54"/>
      <c r="NJW100" s="54"/>
      <c r="NJX100" s="54"/>
      <c r="NJY100" s="54"/>
      <c r="NJZ100" s="54"/>
      <c r="NKA100" s="54"/>
      <c r="NKB100" s="54"/>
      <c r="NKC100" s="54"/>
      <c r="NKD100" s="54"/>
      <c r="NKE100" s="54"/>
      <c r="NKF100" s="54"/>
      <c r="NKG100" s="54"/>
      <c r="NKH100" s="54"/>
      <c r="NKI100" s="54"/>
      <c r="NKJ100" s="54"/>
      <c r="NKK100" s="54"/>
      <c r="NKL100" s="54"/>
      <c r="NKM100" s="54"/>
      <c r="NKN100" s="54"/>
      <c r="NKO100" s="54"/>
      <c r="NKP100" s="54"/>
      <c r="NKQ100" s="54"/>
      <c r="NKR100" s="54"/>
      <c r="NKS100" s="54"/>
      <c r="NKT100" s="54"/>
      <c r="NKU100" s="54"/>
      <c r="NKV100" s="54"/>
      <c r="NKW100" s="54"/>
      <c r="NKX100" s="54"/>
      <c r="NKY100" s="54"/>
      <c r="NKZ100" s="54"/>
      <c r="NLA100" s="54"/>
      <c r="NLB100" s="54"/>
      <c r="NLC100" s="54"/>
      <c r="NLD100" s="54"/>
      <c r="NLE100" s="54"/>
      <c r="NLF100" s="54"/>
      <c r="NLG100" s="54"/>
      <c r="NLH100" s="54"/>
      <c r="NLI100" s="54"/>
      <c r="NLJ100" s="54"/>
      <c r="NLK100" s="54"/>
      <c r="NLL100" s="54"/>
      <c r="NLM100" s="54"/>
      <c r="NLN100" s="54"/>
      <c r="NLO100" s="54"/>
      <c r="NLP100" s="54"/>
      <c r="NLQ100" s="54"/>
      <c r="NLR100" s="54"/>
      <c r="NLS100" s="54"/>
      <c r="NLT100" s="54"/>
      <c r="NLU100" s="54"/>
      <c r="NLV100" s="54"/>
      <c r="NLW100" s="54"/>
      <c r="NLX100" s="54"/>
      <c r="NLY100" s="54"/>
      <c r="NLZ100" s="54"/>
      <c r="NMA100" s="54"/>
      <c r="NMB100" s="54"/>
      <c r="NMC100" s="54"/>
      <c r="NMD100" s="54"/>
      <c r="NME100" s="54"/>
      <c r="NMF100" s="54"/>
      <c r="NMG100" s="54"/>
      <c r="NMH100" s="54"/>
      <c r="NMI100" s="54"/>
      <c r="NMJ100" s="54"/>
      <c r="NMK100" s="54"/>
      <c r="NML100" s="54"/>
      <c r="NMM100" s="54"/>
      <c r="NMN100" s="54"/>
      <c r="NMO100" s="54"/>
      <c r="NMP100" s="54"/>
      <c r="NMQ100" s="54"/>
      <c r="NMR100" s="54"/>
      <c r="NMS100" s="54"/>
      <c r="NMT100" s="54"/>
      <c r="NMU100" s="54"/>
      <c r="NMV100" s="54"/>
      <c r="NMW100" s="54"/>
      <c r="NMX100" s="54"/>
      <c r="NMY100" s="54"/>
      <c r="NMZ100" s="54"/>
      <c r="NNA100" s="54"/>
      <c r="NNB100" s="54"/>
      <c r="NNC100" s="54"/>
      <c r="NND100" s="54"/>
      <c r="NNE100" s="54"/>
      <c r="NNF100" s="54"/>
      <c r="NNG100" s="54"/>
      <c r="NNH100" s="54"/>
      <c r="NNI100" s="54"/>
      <c r="NNJ100" s="54"/>
      <c r="NNK100" s="54"/>
      <c r="NNL100" s="54"/>
      <c r="NNM100" s="54"/>
      <c r="NNN100" s="54"/>
      <c r="NNO100" s="54"/>
      <c r="NNP100" s="54"/>
      <c r="NNQ100" s="54"/>
      <c r="NNR100" s="54"/>
      <c r="NNS100" s="54"/>
      <c r="NNT100" s="54"/>
      <c r="NNU100" s="54"/>
      <c r="NNV100" s="54"/>
      <c r="NNW100" s="54"/>
      <c r="NNX100" s="54"/>
      <c r="NNY100" s="54"/>
      <c r="NNZ100" s="54"/>
      <c r="NOA100" s="54"/>
      <c r="NOB100" s="54"/>
      <c r="NOC100" s="54"/>
      <c r="NOD100" s="54"/>
      <c r="NOE100" s="54"/>
      <c r="NOF100" s="54"/>
      <c r="NOG100" s="54"/>
      <c r="NOH100" s="54"/>
      <c r="NOI100" s="54"/>
      <c r="NOJ100" s="54"/>
      <c r="NOK100" s="54"/>
      <c r="NOL100" s="54"/>
      <c r="NOM100" s="54"/>
      <c r="NON100" s="54"/>
      <c r="NOO100" s="54"/>
      <c r="NOP100" s="54"/>
      <c r="NOQ100" s="54"/>
      <c r="NOR100" s="54"/>
      <c r="NOS100" s="54"/>
      <c r="NOT100" s="54"/>
      <c r="NOU100" s="54"/>
      <c r="NOV100" s="54"/>
      <c r="NOW100" s="54"/>
      <c r="NOX100" s="54"/>
      <c r="NOY100" s="54"/>
      <c r="NOZ100" s="54"/>
      <c r="NPA100" s="54"/>
      <c r="NPB100" s="54"/>
      <c r="NPC100" s="54"/>
      <c r="NPD100" s="54"/>
      <c r="NPE100" s="54"/>
      <c r="NPF100" s="54"/>
      <c r="NPG100" s="54"/>
      <c r="NPH100" s="54"/>
      <c r="NPI100" s="54"/>
      <c r="NPJ100" s="54"/>
      <c r="NPK100" s="54"/>
      <c r="NPL100" s="54"/>
      <c r="NPM100" s="54"/>
      <c r="NPN100" s="54"/>
      <c r="NPO100" s="54"/>
      <c r="NPP100" s="54"/>
      <c r="NPQ100" s="54"/>
      <c r="NPR100" s="54"/>
      <c r="NPS100" s="54"/>
      <c r="NPT100" s="54"/>
      <c r="NPU100" s="54"/>
      <c r="NPV100" s="54"/>
      <c r="NPW100" s="54"/>
      <c r="NPX100" s="54"/>
      <c r="NPY100" s="54"/>
      <c r="NPZ100" s="54"/>
      <c r="NQA100" s="54"/>
      <c r="NQB100" s="54"/>
      <c r="NQC100" s="54"/>
      <c r="NQD100" s="54"/>
      <c r="NQE100" s="54"/>
      <c r="NQF100" s="54"/>
      <c r="NQG100" s="54"/>
      <c r="NQH100" s="54"/>
      <c r="NQI100" s="54"/>
      <c r="NQJ100" s="54"/>
      <c r="NQK100" s="54"/>
      <c r="NQL100" s="54"/>
      <c r="NQM100" s="54"/>
      <c r="NQN100" s="54"/>
      <c r="NQO100" s="54"/>
      <c r="NQP100" s="54"/>
      <c r="NQQ100" s="54"/>
      <c r="NQR100" s="54"/>
      <c r="NQS100" s="54"/>
      <c r="NQT100" s="54"/>
      <c r="NQU100" s="54"/>
      <c r="NQV100" s="54"/>
      <c r="NQW100" s="54"/>
      <c r="NQX100" s="54"/>
      <c r="NQY100" s="54"/>
      <c r="NQZ100" s="54"/>
      <c r="NRA100" s="54"/>
      <c r="NRB100" s="54"/>
      <c r="NRC100" s="54"/>
      <c r="NRD100" s="54"/>
      <c r="NRE100" s="54"/>
      <c r="NRF100" s="54"/>
      <c r="NRG100" s="54"/>
      <c r="NRH100" s="54"/>
      <c r="NRI100" s="54"/>
      <c r="NRJ100" s="54"/>
      <c r="NRK100" s="54"/>
      <c r="NRL100" s="54"/>
      <c r="NRM100" s="54"/>
      <c r="NRN100" s="54"/>
      <c r="NRO100" s="54"/>
      <c r="NRP100" s="54"/>
      <c r="NRQ100" s="54"/>
      <c r="NRR100" s="54"/>
      <c r="NRS100" s="54"/>
      <c r="NRT100" s="54"/>
      <c r="NRU100" s="54"/>
      <c r="NRV100" s="54"/>
      <c r="NRW100" s="54"/>
      <c r="NRX100" s="54"/>
      <c r="NRY100" s="54"/>
      <c r="NRZ100" s="54"/>
      <c r="NSA100" s="54"/>
      <c r="NSB100" s="54"/>
      <c r="NSC100" s="54"/>
      <c r="NSD100" s="54"/>
      <c r="NSE100" s="54"/>
      <c r="NSF100" s="54"/>
      <c r="NSG100" s="54"/>
      <c r="NSH100" s="54"/>
      <c r="NSI100" s="54"/>
      <c r="NSJ100" s="54"/>
      <c r="NSK100" s="54"/>
      <c r="NSL100" s="54"/>
      <c r="NSM100" s="54"/>
      <c r="NSN100" s="54"/>
      <c r="NSO100" s="54"/>
      <c r="NSP100" s="54"/>
      <c r="NSQ100" s="54"/>
      <c r="NSR100" s="54"/>
      <c r="NSS100" s="54"/>
      <c r="NST100" s="54"/>
      <c r="NSU100" s="54"/>
      <c r="NSV100" s="54"/>
      <c r="NSW100" s="54"/>
      <c r="NSX100" s="54"/>
      <c r="NSY100" s="54"/>
      <c r="NSZ100" s="54"/>
      <c r="NTA100" s="54"/>
      <c r="NTB100" s="54"/>
      <c r="NTC100" s="54"/>
      <c r="NTD100" s="54"/>
      <c r="NTE100" s="54"/>
      <c r="NTF100" s="54"/>
      <c r="NTG100" s="54"/>
      <c r="NTH100" s="54"/>
      <c r="NTI100" s="54"/>
      <c r="NTJ100" s="54"/>
      <c r="NTK100" s="54"/>
      <c r="NTL100" s="54"/>
      <c r="NTM100" s="54"/>
      <c r="NTN100" s="54"/>
      <c r="NTO100" s="54"/>
      <c r="NTP100" s="54"/>
      <c r="NTQ100" s="54"/>
      <c r="NTR100" s="54"/>
      <c r="NTS100" s="54"/>
      <c r="NTT100" s="54"/>
      <c r="NTU100" s="54"/>
      <c r="NTV100" s="54"/>
      <c r="NTW100" s="54"/>
      <c r="NTX100" s="54"/>
      <c r="NTY100" s="54"/>
      <c r="NTZ100" s="54"/>
      <c r="NUA100" s="54"/>
      <c r="NUB100" s="54"/>
      <c r="NUC100" s="54"/>
      <c r="NUD100" s="54"/>
      <c r="NUE100" s="54"/>
      <c r="NUF100" s="54"/>
      <c r="NUG100" s="54"/>
      <c r="NUH100" s="54"/>
      <c r="NUI100" s="54"/>
      <c r="NUJ100" s="54"/>
      <c r="NUK100" s="54"/>
      <c r="NUL100" s="54"/>
      <c r="NUM100" s="54"/>
      <c r="NUN100" s="54"/>
      <c r="NUO100" s="54"/>
      <c r="NUP100" s="54"/>
      <c r="NUQ100" s="54"/>
      <c r="NUR100" s="54"/>
      <c r="NUS100" s="54"/>
      <c r="NUT100" s="54"/>
      <c r="NUU100" s="54"/>
      <c r="NUV100" s="54"/>
      <c r="NUW100" s="54"/>
      <c r="NUX100" s="54"/>
      <c r="NUY100" s="54"/>
      <c r="NUZ100" s="54"/>
      <c r="NVA100" s="54"/>
      <c r="NVB100" s="54"/>
      <c r="NVC100" s="54"/>
      <c r="NVD100" s="54"/>
      <c r="NVE100" s="54"/>
      <c r="NVF100" s="54"/>
      <c r="NVG100" s="54"/>
      <c r="NVH100" s="54"/>
      <c r="NVI100" s="54"/>
      <c r="NVJ100" s="54"/>
      <c r="NVK100" s="54"/>
      <c r="NVL100" s="54"/>
      <c r="NVM100" s="54"/>
      <c r="NVN100" s="54"/>
      <c r="NVO100" s="54"/>
      <c r="NVP100" s="54"/>
      <c r="NVQ100" s="54"/>
      <c r="NVR100" s="54"/>
      <c r="NVS100" s="54"/>
      <c r="NVT100" s="54"/>
      <c r="NVU100" s="54"/>
      <c r="NVV100" s="54"/>
      <c r="NVW100" s="54"/>
      <c r="NVX100" s="54"/>
      <c r="NVY100" s="54"/>
      <c r="NVZ100" s="54"/>
      <c r="NWA100" s="54"/>
      <c r="NWB100" s="54"/>
      <c r="NWC100" s="54"/>
      <c r="NWD100" s="54"/>
      <c r="NWE100" s="54"/>
      <c r="NWF100" s="54"/>
      <c r="NWG100" s="54"/>
      <c r="NWH100" s="54"/>
      <c r="NWI100" s="54"/>
      <c r="NWJ100" s="54"/>
      <c r="NWK100" s="54"/>
      <c r="NWL100" s="54"/>
      <c r="NWM100" s="54"/>
      <c r="NWN100" s="54"/>
      <c r="NWO100" s="54"/>
      <c r="NWP100" s="54"/>
      <c r="NWQ100" s="54"/>
      <c r="NWR100" s="54"/>
      <c r="NWS100" s="54"/>
      <c r="NWT100" s="54"/>
      <c r="NWU100" s="54"/>
      <c r="NWV100" s="54"/>
      <c r="NWW100" s="54"/>
      <c r="NWX100" s="54"/>
      <c r="NWY100" s="54"/>
      <c r="NWZ100" s="54"/>
      <c r="NXA100" s="54"/>
      <c r="NXB100" s="54"/>
      <c r="NXC100" s="54"/>
      <c r="NXD100" s="54"/>
      <c r="NXE100" s="54"/>
      <c r="NXF100" s="54"/>
      <c r="NXG100" s="54"/>
      <c r="NXH100" s="54"/>
      <c r="NXI100" s="54"/>
      <c r="NXJ100" s="54"/>
      <c r="NXK100" s="54"/>
      <c r="NXL100" s="54"/>
      <c r="NXM100" s="54"/>
      <c r="NXN100" s="54"/>
      <c r="NXO100" s="54"/>
      <c r="NXP100" s="54"/>
      <c r="NXQ100" s="54"/>
      <c r="NXR100" s="54"/>
      <c r="NXS100" s="54"/>
      <c r="NXT100" s="54"/>
      <c r="NXU100" s="54"/>
      <c r="NXV100" s="54"/>
      <c r="NXW100" s="54"/>
      <c r="NXX100" s="54"/>
      <c r="NXY100" s="54"/>
      <c r="NXZ100" s="54"/>
      <c r="NYA100" s="54"/>
      <c r="NYB100" s="54"/>
      <c r="NYC100" s="54"/>
      <c r="NYD100" s="54"/>
      <c r="NYE100" s="54"/>
      <c r="NYF100" s="54"/>
      <c r="NYG100" s="54"/>
      <c r="NYH100" s="54"/>
      <c r="NYI100" s="54"/>
      <c r="NYJ100" s="54"/>
      <c r="NYK100" s="54"/>
      <c r="NYL100" s="54"/>
      <c r="NYM100" s="54"/>
      <c r="NYN100" s="54"/>
      <c r="NYO100" s="54"/>
      <c r="NYP100" s="54"/>
      <c r="NYQ100" s="54"/>
      <c r="NYR100" s="54"/>
      <c r="NYS100" s="54"/>
      <c r="NYT100" s="54"/>
      <c r="NYU100" s="54"/>
      <c r="NYV100" s="54"/>
      <c r="NYW100" s="54"/>
      <c r="NYX100" s="54"/>
      <c r="NYY100" s="54"/>
      <c r="NYZ100" s="54"/>
      <c r="NZA100" s="54"/>
      <c r="NZB100" s="54"/>
      <c r="NZC100" s="54"/>
      <c r="NZD100" s="54"/>
      <c r="NZE100" s="54"/>
      <c r="NZF100" s="54"/>
      <c r="NZG100" s="54"/>
      <c r="NZH100" s="54"/>
      <c r="NZI100" s="54"/>
      <c r="NZJ100" s="54"/>
      <c r="NZK100" s="54"/>
      <c r="NZL100" s="54"/>
      <c r="NZM100" s="54"/>
      <c r="NZN100" s="54"/>
      <c r="NZO100" s="54"/>
      <c r="NZP100" s="54"/>
      <c r="NZQ100" s="54"/>
      <c r="NZR100" s="54"/>
      <c r="NZS100" s="54"/>
      <c r="NZT100" s="54"/>
      <c r="NZU100" s="54"/>
      <c r="NZV100" s="54"/>
      <c r="NZW100" s="54"/>
      <c r="NZX100" s="54"/>
      <c r="NZY100" s="54"/>
      <c r="NZZ100" s="54"/>
      <c r="OAA100" s="54"/>
      <c r="OAB100" s="54"/>
      <c r="OAC100" s="54"/>
      <c r="OAD100" s="54"/>
      <c r="OAE100" s="54"/>
      <c r="OAF100" s="54"/>
      <c r="OAG100" s="54"/>
      <c r="OAH100" s="54"/>
      <c r="OAI100" s="54"/>
      <c r="OAJ100" s="54"/>
      <c r="OAK100" s="54"/>
      <c r="OAL100" s="54"/>
      <c r="OAM100" s="54"/>
      <c r="OAN100" s="54"/>
      <c r="OAO100" s="54"/>
      <c r="OAP100" s="54"/>
      <c r="OAQ100" s="54"/>
      <c r="OAR100" s="54"/>
      <c r="OAS100" s="54"/>
      <c r="OAT100" s="54"/>
      <c r="OAU100" s="54"/>
      <c r="OAV100" s="54"/>
      <c r="OAW100" s="54"/>
      <c r="OAX100" s="54"/>
      <c r="OAY100" s="54"/>
      <c r="OAZ100" s="54"/>
      <c r="OBA100" s="54"/>
      <c r="OBB100" s="54"/>
      <c r="OBC100" s="54"/>
      <c r="OBD100" s="54"/>
      <c r="OBE100" s="54"/>
      <c r="OBF100" s="54"/>
      <c r="OBG100" s="54"/>
      <c r="OBH100" s="54"/>
      <c r="OBI100" s="54"/>
      <c r="OBJ100" s="54"/>
      <c r="OBK100" s="54"/>
      <c r="OBL100" s="54"/>
      <c r="OBM100" s="54"/>
      <c r="OBN100" s="54"/>
      <c r="OBO100" s="54"/>
      <c r="OBP100" s="54"/>
      <c r="OBQ100" s="54"/>
      <c r="OBR100" s="54"/>
      <c r="OBS100" s="54"/>
      <c r="OBT100" s="54"/>
      <c r="OBU100" s="54"/>
      <c r="OBV100" s="54"/>
      <c r="OBW100" s="54"/>
      <c r="OBX100" s="54"/>
      <c r="OBY100" s="54"/>
      <c r="OBZ100" s="54"/>
      <c r="OCA100" s="54"/>
      <c r="OCB100" s="54"/>
      <c r="OCC100" s="54"/>
      <c r="OCD100" s="54"/>
      <c r="OCE100" s="54"/>
      <c r="OCF100" s="54"/>
      <c r="OCG100" s="54"/>
      <c r="OCH100" s="54"/>
      <c r="OCI100" s="54"/>
      <c r="OCJ100" s="54"/>
      <c r="OCK100" s="54"/>
      <c r="OCL100" s="54"/>
      <c r="OCM100" s="54"/>
      <c r="OCN100" s="54"/>
      <c r="OCO100" s="54"/>
      <c r="OCP100" s="54"/>
      <c r="OCQ100" s="54"/>
      <c r="OCR100" s="54"/>
      <c r="OCS100" s="54"/>
      <c r="OCT100" s="54"/>
      <c r="OCU100" s="54"/>
      <c r="OCV100" s="54"/>
      <c r="OCW100" s="54"/>
      <c r="OCX100" s="54"/>
      <c r="OCY100" s="54"/>
      <c r="OCZ100" s="54"/>
      <c r="ODA100" s="54"/>
      <c r="ODB100" s="54"/>
      <c r="ODC100" s="54"/>
      <c r="ODD100" s="54"/>
      <c r="ODE100" s="54"/>
      <c r="ODF100" s="54"/>
      <c r="ODG100" s="54"/>
      <c r="ODH100" s="54"/>
      <c r="ODI100" s="54"/>
      <c r="ODJ100" s="54"/>
      <c r="ODK100" s="54"/>
      <c r="ODL100" s="54"/>
      <c r="ODM100" s="54"/>
      <c r="ODN100" s="54"/>
      <c r="ODO100" s="54"/>
      <c r="ODP100" s="54"/>
      <c r="ODQ100" s="54"/>
      <c r="ODR100" s="54"/>
      <c r="ODS100" s="54"/>
      <c r="ODT100" s="54"/>
      <c r="ODU100" s="54"/>
      <c r="ODV100" s="54"/>
      <c r="ODW100" s="54"/>
      <c r="ODX100" s="54"/>
      <c r="ODY100" s="54"/>
      <c r="ODZ100" s="54"/>
      <c r="OEA100" s="54"/>
      <c r="OEB100" s="54"/>
      <c r="OEC100" s="54"/>
      <c r="OED100" s="54"/>
      <c r="OEE100" s="54"/>
      <c r="OEF100" s="54"/>
      <c r="OEG100" s="54"/>
      <c r="OEH100" s="54"/>
      <c r="OEI100" s="54"/>
      <c r="OEJ100" s="54"/>
      <c r="OEK100" s="54"/>
      <c r="OEL100" s="54"/>
      <c r="OEM100" s="54"/>
      <c r="OEN100" s="54"/>
      <c r="OEO100" s="54"/>
      <c r="OEP100" s="54"/>
      <c r="OEQ100" s="54"/>
      <c r="OER100" s="54"/>
      <c r="OES100" s="54"/>
      <c r="OET100" s="54"/>
      <c r="OEU100" s="54"/>
      <c r="OEV100" s="54"/>
      <c r="OEW100" s="54"/>
      <c r="OEX100" s="54"/>
      <c r="OEY100" s="54"/>
      <c r="OEZ100" s="54"/>
      <c r="OFA100" s="54"/>
      <c r="OFB100" s="54"/>
      <c r="OFC100" s="54"/>
      <c r="OFD100" s="54"/>
      <c r="OFE100" s="54"/>
      <c r="OFF100" s="54"/>
      <c r="OFG100" s="54"/>
      <c r="OFH100" s="54"/>
      <c r="OFI100" s="54"/>
      <c r="OFJ100" s="54"/>
      <c r="OFK100" s="54"/>
      <c r="OFL100" s="54"/>
      <c r="OFM100" s="54"/>
      <c r="OFN100" s="54"/>
      <c r="OFO100" s="54"/>
      <c r="OFP100" s="54"/>
      <c r="OFQ100" s="54"/>
      <c r="OFR100" s="54"/>
      <c r="OFS100" s="54"/>
      <c r="OFT100" s="54"/>
      <c r="OFU100" s="54"/>
      <c r="OFV100" s="54"/>
      <c r="OFW100" s="54"/>
      <c r="OFX100" s="54"/>
      <c r="OFY100" s="54"/>
      <c r="OFZ100" s="54"/>
      <c r="OGA100" s="54"/>
      <c r="OGB100" s="54"/>
      <c r="OGC100" s="54"/>
      <c r="OGD100" s="54"/>
      <c r="OGE100" s="54"/>
      <c r="OGF100" s="54"/>
      <c r="OGG100" s="54"/>
      <c r="OGH100" s="54"/>
      <c r="OGI100" s="54"/>
      <c r="OGJ100" s="54"/>
      <c r="OGK100" s="54"/>
      <c r="OGL100" s="54"/>
      <c r="OGM100" s="54"/>
      <c r="OGN100" s="54"/>
      <c r="OGO100" s="54"/>
      <c r="OGP100" s="54"/>
      <c r="OGQ100" s="54"/>
      <c r="OGR100" s="54"/>
      <c r="OGS100" s="54"/>
      <c r="OGT100" s="54"/>
      <c r="OGU100" s="54"/>
      <c r="OGV100" s="54"/>
      <c r="OGW100" s="54"/>
      <c r="OGX100" s="54"/>
      <c r="OGY100" s="54"/>
      <c r="OGZ100" s="54"/>
      <c r="OHA100" s="54"/>
      <c r="OHB100" s="54"/>
      <c r="OHC100" s="54"/>
      <c r="OHD100" s="54"/>
      <c r="OHE100" s="54"/>
      <c r="OHF100" s="54"/>
      <c r="OHG100" s="54"/>
      <c r="OHH100" s="54"/>
      <c r="OHI100" s="54"/>
      <c r="OHJ100" s="54"/>
      <c r="OHK100" s="54"/>
      <c r="OHL100" s="54"/>
      <c r="OHM100" s="54"/>
      <c r="OHN100" s="54"/>
      <c r="OHO100" s="54"/>
      <c r="OHP100" s="54"/>
      <c r="OHQ100" s="54"/>
      <c r="OHR100" s="54"/>
      <c r="OHS100" s="54"/>
      <c r="OHT100" s="54"/>
      <c r="OHU100" s="54"/>
      <c r="OHV100" s="54"/>
      <c r="OHW100" s="54"/>
      <c r="OHX100" s="54"/>
      <c r="OHY100" s="54"/>
      <c r="OHZ100" s="54"/>
      <c r="OIA100" s="54"/>
      <c r="OIB100" s="54"/>
      <c r="OIC100" s="54"/>
      <c r="OID100" s="54"/>
      <c r="OIE100" s="54"/>
      <c r="OIF100" s="54"/>
      <c r="OIG100" s="54"/>
      <c r="OIH100" s="54"/>
      <c r="OII100" s="54"/>
      <c r="OIJ100" s="54"/>
      <c r="OIK100" s="54"/>
      <c r="OIL100" s="54"/>
      <c r="OIM100" s="54"/>
      <c r="OIN100" s="54"/>
      <c r="OIO100" s="54"/>
      <c r="OIP100" s="54"/>
      <c r="OIQ100" s="54"/>
      <c r="OIR100" s="54"/>
      <c r="OIS100" s="54"/>
      <c r="OIT100" s="54"/>
      <c r="OIU100" s="54"/>
      <c r="OIV100" s="54"/>
      <c r="OIW100" s="54"/>
      <c r="OIX100" s="54"/>
      <c r="OIY100" s="54"/>
      <c r="OIZ100" s="54"/>
      <c r="OJA100" s="54"/>
      <c r="OJB100" s="54"/>
      <c r="OJC100" s="54"/>
      <c r="OJD100" s="54"/>
      <c r="OJE100" s="54"/>
      <c r="OJF100" s="54"/>
      <c r="OJG100" s="54"/>
      <c r="OJH100" s="54"/>
      <c r="OJI100" s="54"/>
      <c r="OJJ100" s="54"/>
      <c r="OJK100" s="54"/>
      <c r="OJL100" s="54"/>
      <c r="OJM100" s="54"/>
      <c r="OJN100" s="54"/>
      <c r="OJO100" s="54"/>
      <c r="OJP100" s="54"/>
      <c r="OJQ100" s="54"/>
      <c r="OJR100" s="54"/>
      <c r="OJS100" s="54"/>
      <c r="OJT100" s="54"/>
      <c r="OJU100" s="54"/>
      <c r="OJV100" s="54"/>
      <c r="OJW100" s="54"/>
      <c r="OJX100" s="54"/>
      <c r="OJY100" s="54"/>
      <c r="OJZ100" s="54"/>
      <c r="OKA100" s="54"/>
      <c r="OKB100" s="54"/>
      <c r="OKC100" s="54"/>
      <c r="OKD100" s="54"/>
      <c r="OKE100" s="54"/>
      <c r="OKF100" s="54"/>
      <c r="OKG100" s="54"/>
      <c r="OKH100" s="54"/>
      <c r="OKI100" s="54"/>
      <c r="OKJ100" s="54"/>
      <c r="OKK100" s="54"/>
      <c r="OKL100" s="54"/>
      <c r="OKM100" s="54"/>
      <c r="OKN100" s="54"/>
      <c r="OKO100" s="54"/>
      <c r="OKP100" s="54"/>
      <c r="OKQ100" s="54"/>
      <c r="OKR100" s="54"/>
      <c r="OKS100" s="54"/>
      <c r="OKT100" s="54"/>
      <c r="OKU100" s="54"/>
      <c r="OKV100" s="54"/>
      <c r="OKW100" s="54"/>
      <c r="OKX100" s="54"/>
      <c r="OKY100" s="54"/>
      <c r="OKZ100" s="54"/>
      <c r="OLA100" s="54"/>
      <c r="OLB100" s="54"/>
      <c r="OLC100" s="54"/>
      <c r="OLD100" s="54"/>
      <c r="OLE100" s="54"/>
      <c r="OLF100" s="54"/>
      <c r="OLG100" s="54"/>
      <c r="OLH100" s="54"/>
      <c r="OLI100" s="54"/>
      <c r="OLJ100" s="54"/>
      <c r="OLK100" s="54"/>
      <c r="OLL100" s="54"/>
      <c r="OLM100" s="54"/>
      <c r="OLN100" s="54"/>
      <c r="OLO100" s="54"/>
      <c r="OLP100" s="54"/>
      <c r="OLQ100" s="54"/>
      <c r="OLR100" s="54"/>
      <c r="OLS100" s="54"/>
      <c r="OLT100" s="54"/>
      <c r="OLU100" s="54"/>
      <c r="OLV100" s="54"/>
      <c r="OLW100" s="54"/>
      <c r="OLX100" s="54"/>
      <c r="OLY100" s="54"/>
      <c r="OLZ100" s="54"/>
      <c r="OMA100" s="54"/>
      <c r="OMB100" s="54"/>
      <c r="OMC100" s="54"/>
      <c r="OMD100" s="54"/>
      <c r="OME100" s="54"/>
      <c r="OMF100" s="54"/>
      <c r="OMG100" s="54"/>
      <c r="OMH100" s="54"/>
      <c r="OMI100" s="54"/>
      <c r="OMJ100" s="54"/>
      <c r="OMK100" s="54"/>
      <c r="OML100" s="54"/>
      <c r="OMM100" s="54"/>
      <c r="OMN100" s="54"/>
      <c r="OMO100" s="54"/>
      <c r="OMP100" s="54"/>
      <c r="OMQ100" s="54"/>
      <c r="OMR100" s="54"/>
      <c r="OMS100" s="54"/>
      <c r="OMT100" s="54"/>
      <c r="OMU100" s="54"/>
      <c r="OMV100" s="54"/>
      <c r="OMW100" s="54"/>
      <c r="OMX100" s="54"/>
      <c r="OMY100" s="54"/>
      <c r="OMZ100" s="54"/>
      <c r="ONA100" s="54"/>
      <c r="ONB100" s="54"/>
      <c r="ONC100" s="54"/>
      <c r="OND100" s="54"/>
      <c r="ONE100" s="54"/>
      <c r="ONF100" s="54"/>
      <c r="ONG100" s="54"/>
      <c r="ONH100" s="54"/>
      <c r="ONI100" s="54"/>
      <c r="ONJ100" s="54"/>
      <c r="ONK100" s="54"/>
      <c r="ONL100" s="54"/>
      <c r="ONM100" s="54"/>
      <c r="ONN100" s="54"/>
      <c r="ONO100" s="54"/>
      <c r="ONP100" s="54"/>
      <c r="ONQ100" s="54"/>
      <c r="ONR100" s="54"/>
      <c r="ONS100" s="54"/>
      <c r="ONT100" s="54"/>
      <c r="ONU100" s="54"/>
      <c r="ONV100" s="54"/>
      <c r="ONW100" s="54"/>
      <c r="ONX100" s="54"/>
      <c r="ONY100" s="54"/>
      <c r="ONZ100" s="54"/>
      <c r="OOA100" s="54"/>
      <c r="OOB100" s="54"/>
      <c r="OOC100" s="54"/>
      <c r="OOD100" s="54"/>
      <c r="OOE100" s="54"/>
      <c r="OOF100" s="54"/>
      <c r="OOG100" s="54"/>
      <c r="OOH100" s="54"/>
      <c r="OOI100" s="54"/>
      <c r="OOJ100" s="54"/>
      <c r="OOK100" s="54"/>
      <c r="OOL100" s="54"/>
      <c r="OOM100" s="54"/>
      <c r="OON100" s="54"/>
      <c r="OOO100" s="54"/>
      <c r="OOP100" s="54"/>
      <c r="OOQ100" s="54"/>
      <c r="OOR100" s="54"/>
      <c r="OOS100" s="54"/>
      <c r="OOT100" s="54"/>
      <c r="OOU100" s="54"/>
      <c r="OOV100" s="54"/>
      <c r="OOW100" s="54"/>
      <c r="OOX100" s="54"/>
      <c r="OOY100" s="54"/>
      <c r="OOZ100" s="54"/>
      <c r="OPA100" s="54"/>
      <c r="OPB100" s="54"/>
      <c r="OPC100" s="54"/>
      <c r="OPD100" s="54"/>
      <c r="OPE100" s="54"/>
      <c r="OPF100" s="54"/>
      <c r="OPG100" s="54"/>
      <c r="OPH100" s="54"/>
      <c r="OPI100" s="54"/>
      <c r="OPJ100" s="54"/>
      <c r="OPK100" s="54"/>
      <c r="OPL100" s="54"/>
      <c r="OPM100" s="54"/>
      <c r="OPN100" s="54"/>
      <c r="OPO100" s="54"/>
      <c r="OPP100" s="54"/>
      <c r="OPQ100" s="54"/>
      <c r="OPR100" s="54"/>
      <c r="OPS100" s="54"/>
      <c r="OPT100" s="54"/>
      <c r="OPU100" s="54"/>
      <c r="OPV100" s="54"/>
      <c r="OPW100" s="54"/>
      <c r="OPX100" s="54"/>
      <c r="OPY100" s="54"/>
      <c r="OPZ100" s="54"/>
      <c r="OQA100" s="54"/>
      <c r="OQB100" s="54"/>
      <c r="OQC100" s="54"/>
      <c r="OQD100" s="54"/>
      <c r="OQE100" s="54"/>
      <c r="OQF100" s="54"/>
      <c r="OQG100" s="54"/>
      <c r="OQH100" s="54"/>
      <c r="OQI100" s="54"/>
      <c r="OQJ100" s="54"/>
      <c r="OQK100" s="54"/>
      <c r="OQL100" s="54"/>
      <c r="OQM100" s="54"/>
      <c r="OQN100" s="54"/>
      <c r="OQO100" s="54"/>
      <c r="OQP100" s="54"/>
      <c r="OQQ100" s="54"/>
      <c r="OQR100" s="54"/>
      <c r="OQS100" s="54"/>
      <c r="OQT100" s="54"/>
      <c r="OQU100" s="54"/>
      <c r="OQV100" s="54"/>
      <c r="OQW100" s="54"/>
      <c r="OQX100" s="54"/>
      <c r="OQY100" s="54"/>
      <c r="OQZ100" s="54"/>
      <c r="ORA100" s="54"/>
      <c r="ORB100" s="54"/>
      <c r="ORC100" s="54"/>
      <c r="ORD100" s="54"/>
      <c r="ORE100" s="54"/>
      <c r="ORF100" s="54"/>
      <c r="ORG100" s="54"/>
      <c r="ORH100" s="54"/>
      <c r="ORI100" s="54"/>
      <c r="ORJ100" s="54"/>
      <c r="ORK100" s="54"/>
      <c r="ORL100" s="54"/>
      <c r="ORM100" s="54"/>
      <c r="ORN100" s="54"/>
      <c r="ORO100" s="54"/>
      <c r="ORP100" s="54"/>
      <c r="ORQ100" s="54"/>
      <c r="ORR100" s="54"/>
      <c r="ORS100" s="54"/>
      <c r="ORT100" s="54"/>
      <c r="ORU100" s="54"/>
      <c r="ORV100" s="54"/>
      <c r="ORW100" s="54"/>
      <c r="ORX100" s="54"/>
      <c r="ORY100" s="54"/>
      <c r="ORZ100" s="54"/>
      <c r="OSA100" s="54"/>
      <c r="OSB100" s="54"/>
      <c r="OSC100" s="54"/>
      <c r="OSD100" s="54"/>
      <c r="OSE100" s="54"/>
      <c r="OSF100" s="54"/>
      <c r="OSG100" s="54"/>
      <c r="OSH100" s="54"/>
      <c r="OSI100" s="54"/>
      <c r="OSJ100" s="54"/>
      <c r="OSK100" s="54"/>
      <c r="OSL100" s="54"/>
      <c r="OSM100" s="54"/>
      <c r="OSN100" s="54"/>
      <c r="OSO100" s="54"/>
      <c r="OSP100" s="54"/>
      <c r="OSQ100" s="54"/>
      <c r="OSR100" s="54"/>
      <c r="OSS100" s="54"/>
      <c r="OST100" s="54"/>
      <c r="OSU100" s="54"/>
      <c r="OSV100" s="54"/>
      <c r="OSW100" s="54"/>
      <c r="OSX100" s="54"/>
      <c r="OSY100" s="54"/>
      <c r="OSZ100" s="54"/>
      <c r="OTA100" s="54"/>
      <c r="OTB100" s="54"/>
      <c r="OTC100" s="54"/>
      <c r="OTD100" s="54"/>
      <c r="OTE100" s="54"/>
      <c r="OTF100" s="54"/>
      <c r="OTG100" s="54"/>
      <c r="OTH100" s="54"/>
      <c r="OTI100" s="54"/>
      <c r="OTJ100" s="54"/>
      <c r="OTK100" s="54"/>
      <c r="OTL100" s="54"/>
      <c r="OTM100" s="54"/>
      <c r="OTN100" s="54"/>
      <c r="OTO100" s="54"/>
      <c r="OTP100" s="54"/>
      <c r="OTQ100" s="54"/>
      <c r="OTR100" s="54"/>
      <c r="OTS100" s="54"/>
      <c r="OTT100" s="54"/>
      <c r="OTU100" s="54"/>
      <c r="OTV100" s="54"/>
      <c r="OTW100" s="54"/>
      <c r="OTX100" s="54"/>
      <c r="OTY100" s="54"/>
      <c r="OTZ100" s="54"/>
      <c r="OUA100" s="54"/>
      <c r="OUB100" s="54"/>
      <c r="OUC100" s="54"/>
      <c r="OUD100" s="54"/>
      <c r="OUE100" s="54"/>
      <c r="OUF100" s="54"/>
      <c r="OUG100" s="54"/>
      <c r="OUH100" s="54"/>
      <c r="OUI100" s="54"/>
      <c r="OUJ100" s="54"/>
      <c r="OUK100" s="54"/>
      <c r="OUL100" s="54"/>
      <c r="OUM100" s="54"/>
      <c r="OUN100" s="54"/>
      <c r="OUO100" s="54"/>
      <c r="OUP100" s="54"/>
      <c r="OUQ100" s="54"/>
      <c r="OUR100" s="54"/>
      <c r="OUS100" s="54"/>
      <c r="OUT100" s="54"/>
      <c r="OUU100" s="54"/>
      <c r="OUV100" s="54"/>
      <c r="OUW100" s="54"/>
      <c r="OUX100" s="54"/>
      <c r="OUY100" s="54"/>
      <c r="OUZ100" s="54"/>
      <c r="OVA100" s="54"/>
      <c r="OVB100" s="54"/>
      <c r="OVC100" s="54"/>
      <c r="OVD100" s="54"/>
      <c r="OVE100" s="54"/>
      <c r="OVF100" s="54"/>
      <c r="OVG100" s="54"/>
      <c r="OVH100" s="54"/>
      <c r="OVI100" s="54"/>
      <c r="OVJ100" s="54"/>
      <c r="OVK100" s="54"/>
      <c r="OVL100" s="54"/>
      <c r="OVM100" s="54"/>
      <c r="OVN100" s="54"/>
      <c r="OVO100" s="54"/>
      <c r="OVP100" s="54"/>
      <c r="OVQ100" s="54"/>
      <c r="OVR100" s="54"/>
      <c r="OVS100" s="54"/>
      <c r="OVT100" s="54"/>
      <c r="OVU100" s="54"/>
      <c r="OVV100" s="54"/>
      <c r="OVW100" s="54"/>
      <c r="OVX100" s="54"/>
      <c r="OVY100" s="54"/>
      <c r="OVZ100" s="54"/>
      <c r="OWA100" s="54"/>
      <c r="OWB100" s="54"/>
      <c r="OWC100" s="54"/>
      <c r="OWD100" s="54"/>
      <c r="OWE100" s="54"/>
      <c r="OWF100" s="54"/>
      <c r="OWG100" s="54"/>
      <c r="OWH100" s="54"/>
      <c r="OWI100" s="54"/>
      <c r="OWJ100" s="54"/>
      <c r="OWK100" s="54"/>
      <c r="OWL100" s="54"/>
      <c r="OWM100" s="54"/>
      <c r="OWN100" s="54"/>
      <c r="OWO100" s="54"/>
      <c r="OWP100" s="54"/>
      <c r="OWQ100" s="54"/>
      <c r="OWR100" s="54"/>
      <c r="OWS100" s="54"/>
      <c r="OWT100" s="54"/>
      <c r="OWU100" s="54"/>
      <c r="OWV100" s="54"/>
      <c r="OWW100" s="54"/>
      <c r="OWX100" s="54"/>
      <c r="OWY100" s="54"/>
      <c r="OWZ100" s="54"/>
      <c r="OXA100" s="54"/>
      <c r="OXB100" s="54"/>
      <c r="OXC100" s="54"/>
      <c r="OXD100" s="54"/>
      <c r="OXE100" s="54"/>
      <c r="OXF100" s="54"/>
      <c r="OXG100" s="54"/>
      <c r="OXH100" s="54"/>
      <c r="OXI100" s="54"/>
      <c r="OXJ100" s="54"/>
      <c r="OXK100" s="54"/>
      <c r="OXL100" s="54"/>
      <c r="OXM100" s="54"/>
      <c r="OXN100" s="54"/>
      <c r="OXO100" s="54"/>
      <c r="OXP100" s="54"/>
      <c r="OXQ100" s="54"/>
      <c r="OXR100" s="54"/>
      <c r="OXS100" s="54"/>
      <c r="OXT100" s="54"/>
      <c r="OXU100" s="54"/>
      <c r="OXV100" s="54"/>
      <c r="OXW100" s="54"/>
      <c r="OXX100" s="54"/>
      <c r="OXY100" s="54"/>
      <c r="OXZ100" s="54"/>
      <c r="OYA100" s="54"/>
      <c r="OYB100" s="54"/>
      <c r="OYC100" s="54"/>
      <c r="OYD100" s="54"/>
      <c r="OYE100" s="54"/>
      <c r="OYF100" s="54"/>
      <c r="OYG100" s="54"/>
      <c r="OYH100" s="54"/>
      <c r="OYI100" s="54"/>
      <c r="OYJ100" s="54"/>
      <c r="OYK100" s="54"/>
      <c r="OYL100" s="54"/>
      <c r="OYM100" s="54"/>
      <c r="OYN100" s="54"/>
      <c r="OYO100" s="54"/>
      <c r="OYP100" s="54"/>
      <c r="OYQ100" s="54"/>
      <c r="OYR100" s="54"/>
      <c r="OYS100" s="54"/>
      <c r="OYT100" s="54"/>
      <c r="OYU100" s="54"/>
      <c r="OYV100" s="54"/>
      <c r="OYW100" s="54"/>
      <c r="OYX100" s="54"/>
      <c r="OYY100" s="54"/>
      <c r="OYZ100" s="54"/>
      <c r="OZA100" s="54"/>
      <c r="OZB100" s="54"/>
      <c r="OZC100" s="54"/>
      <c r="OZD100" s="54"/>
      <c r="OZE100" s="54"/>
      <c r="OZF100" s="54"/>
      <c r="OZG100" s="54"/>
      <c r="OZH100" s="54"/>
      <c r="OZI100" s="54"/>
      <c r="OZJ100" s="54"/>
      <c r="OZK100" s="54"/>
      <c r="OZL100" s="54"/>
      <c r="OZM100" s="54"/>
      <c r="OZN100" s="54"/>
      <c r="OZO100" s="54"/>
      <c r="OZP100" s="54"/>
      <c r="OZQ100" s="54"/>
      <c r="OZR100" s="54"/>
      <c r="OZS100" s="54"/>
      <c r="OZT100" s="54"/>
      <c r="OZU100" s="54"/>
      <c r="OZV100" s="54"/>
      <c r="OZW100" s="54"/>
      <c r="OZX100" s="54"/>
      <c r="OZY100" s="54"/>
      <c r="OZZ100" s="54"/>
      <c r="PAA100" s="54"/>
      <c r="PAB100" s="54"/>
      <c r="PAC100" s="54"/>
      <c r="PAD100" s="54"/>
      <c r="PAE100" s="54"/>
      <c r="PAF100" s="54"/>
      <c r="PAG100" s="54"/>
      <c r="PAH100" s="54"/>
      <c r="PAI100" s="54"/>
      <c r="PAJ100" s="54"/>
      <c r="PAK100" s="54"/>
      <c r="PAL100" s="54"/>
      <c r="PAM100" s="54"/>
      <c r="PAN100" s="54"/>
      <c r="PAO100" s="54"/>
      <c r="PAP100" s="54"/>
      <c r="PAQ100" s="54"/>
      <c r="PAR100" s="54"/>
      <c r="PAS100" s="54"/>
      <c r="PAT100" s="54"/>
      <c r="PAU100" s="54"/>
      <c r="PAV100" s="54"/>
      <c r="PAW100" s="54"/>
      <c r="PAX100" s="54"/>
      <c r="PAY100" s="54"/>
      <c r="PAZ100" s="54"/>
      <c r="PBA100" s="54"/>
      <c r="PBB100" s="54"/>
      <c r="PBC100" s="54"/>
      <c r="PBD100" s="54"/>
      <c r="PBE100" s="54"/>
      <c r="PBF100" s="54"/>
      <c r="PBG100" s="54"/>
      <c r="PBH100" s="54"/>
      <c r="PBI100" s="54"/>
      <c r="PBJ100" s="54"/>
      <c r="PBK100" s="54"/>
      <c r="PBL100" s="54"/>
      <c r="PBM100" s="54"/>
      <c r="PBN100" s="54"/>
      <c r="PBO100" s="54"/>
      <c r="PBP100" s="54"/>
      <c r="PBQ100" s="54"/>
      <c r="PBR100" s="54"/>
      <c r="PBS100" s="54"/>
      <c r="PBT100" s="54"/>
      <c r="PBU100" s="54"/>
      <c r="PBV100" s="54"/>
      <c r="PBW100" s="54"/>
      <c r="PBX100" s="54"/>
      <c r="PBY100" s="54"/>
      <c r="PBZ100" s="54"/>
      <c r="PCA100" s="54"/>
      <c r="PCB100" s="54"/>
      <c r="PCC100" s="54"/>
      <c r="PCD100" s="54"/>
      <c r="PCE100" s="54"/>
      <c r="PCF100" s="54"/>
      <c r="PCG100" s="54"/>
      <c r="PCH100" s="54"/>
      <c r="PCI100" s="54"/>
      <c r="PCJ100" s="54"/>
      <c r="PCK100" s="54"/>
      <c r="PCL100" s="54"/>
      <c r="PCM100" s="54"/>
      <c r="PCN100" s="54"/>
      <c r="PCO100" s="54"/>
      <c r="PCP100" s="54"/>
      <c r="PCQ100" s="54"/>
      <c r="PCR100" s="54"/>
      <c r="PCS100" s="54"/>
      <c r="PCT100" s="54"/>
      <c r="PCU100" s="54"/>
      <c r="PCV100" s="54"/>
      <c r="PCW100" s="54"/>
      <c r="PCX100" s="54"/>
      <c r="PCY100" s="54"/>
      <c r="PCZ100" s="54"/>
      <c r="PDA100" s="54"/>
      <c r="PDB100" s="54"/>
      <c r="PDC100" s="54"/>
      <c r="PDD100" s="54"/>
      <c r="PDE100" s="54"/>
      <c r="PDF100" s="54"/>
      <c r="PDG100" s="54"/>
      <c r="PDH100" s="54"/>
      <c r="PDI100" s="54"/>
      <c r="PDJ100" s="54"/>
      <c r="PDK100" s="54"/>
      <c r="PDL100" s="54"/>
      <c r="PDM100" s="54"/>
      <c r="PDN100" s="54"/>
      <c r="PDO100" s="54"/>
      <c r="PDP100" s="54"/>
      <c r="PDQ100" s="54"/>
      <c r="PDR100" s="54"/>
      <c r="PDS100" s="54"/>
      <c r="PDT100" s="54"/>
      <c r="PDU100" s="54"/>
      <c r="PDV100" s="54"/>
      <c r="PDW100" s="54"/>
      <c r="PDX100" s="54"/>
      <c r="PDY100" s="54"/>
      <c r="PDZ100" s="54"/>
      <c r="PEA100" s="54"/>
      <c r="PEB100" s="54"/>
      <c r="PEC100" s="54"/>
      <c r="PED100" s="54"/>
      <c r="PEE100" s="54"/>
      <c r="PEF100" s="54"/>
      <c r="PEG100" s="54"/>
      <c r="PEH100" s="54"/>
      <c r="PEI100" s="54"/>
      <c r="PEJ100" s="54"/>
      <c r="PEK100" s="54"/>
      <c r="PEL100" s="54"/>
      <c r="PEM100" s="54"/>
      <c r="PEN100" s="54"/>
      <c r="PEO100" s="54"/>
      <c r="PEP100" s="54"/>
      <c r="PEQ100" s="54"/>
      <c r="PER100" s="54"/>
      <c r="PES100" s="54"/>
      <c r="PET100" s="54"/>
      <c r="PEU100" s="54"/>
      <c r="PEV100" s="54"/>
      <c r="PEW100" s="54"/>
      <c r="PEX100" s="54"/>
      <c r="PEY100" s="54"/>
      <c r="PEZ100" s="54"/>
      <c r="PFA100" s="54"/>
      <c r="PFB100" s="54"/>
      <c r="PFC100" s="54"/>
      <c r="PFD100" s="54"/>
      <c r="PFE100" s="54"/>
      <c r="PFF100" s="54"/>
      <c r="PFG100" s="54"/>
      <c r="PFH100" s="54"/>
      <c r="PFI100" s="54"/>
      <c r="PFJ100" s="54"/>
      <c r="PFK100" s="54"/>
      <c r="PFL100" s="54"/>
      <c r="PFM100" s="54"/>
      <c r="PFN100" s="54"/>
      <c r="PFO100" s="54"/>
      <c r="PFP100" s="54"/>
      <c r="PFQ100" s="54"/>
      <c r="PFR100" s="54"/>
      <c r="PFS100" s="54"/>
      <c r="PFT100" s="54"/>
      <c r="PFU100" s="54"/>
      <c r="PFV100" s="54"/>
      <c r="PFW100" s="54"/>
      <c r="PFX100" s="54"/>
      <c r="PFY100" s="54"/>
      <c r="PFZ100" s="54"/>
      <c r="PGA100" s="54"/>
      <c r="PGB100" s="54"/>
      <c r="PGC100" s="54"/>
      <c r="PGD100" s="54"/>
      <c r="PGE100" s="54"/>
      <c r="PGF100" s="54"/>
      <c r="PGG100" s="54"/>
      <c r="PGH100" s="54"/>
      <c r="PGI100" s="54"/>
      <c r="PGJ100" s="54"/>
      <c r="PGK100" s="54"/>
      <c r="PGL100" s="54"/>
      <c r="PGM100" s="54"/>
      <c r="PGN100" s="54"/>
      <c r="PGO100" s="54"/>
      <c r="PGP100" s="54"/>
      <c r="PGQ100" s="54"/>
      <c r="PGR100" s="54"/>
      <c r="PGS100" s="54"/>
      <c r="PGT100" s="54"/>
      <c r="PGU100" s="54"/>
      <c r="PGV100" s="54"/>
      <c r="PGW100" s="54"/>
      <c r="PGX100" s="54"/>
      <c r="PGY100" s="54"/>
      <c r="PGZ100" s="54"/>
      <c r="PHA100" s="54"/>
      <c r="PHB100" s="54"/>
      <c r="PHC100" s="54"/>
      <c r="PHD100" s="54"/>
      <c r="PHE100" s="54"/>
      <c r="PHF100" s="54"/>
      <c r="PHG100" s="54"/>
      <c r="PHH100" s="54"/>
      <c r="PHI100" s="54"/>
      <c r="PHJ100" s="54"/>
      <c r="PHK100" s="54"/>
      <c r="PHL100" s="54"/>
      <c r="PHM100" s="54"/>
      <c r="PHN100" s="54"/>
      <c r="PHO100" s="54"/>
      <c r="PHP100" s="54"/>
      <c r="PHQ100" s="54"/>
      <c r="PHR100" s="54"/>
      <c r="PHS100" s="54"/>
      <c r="PHT100" s="54"/>
      <c r="PHU100" s="54"/>
      <c r="PHV100" s="54"/>
      <c r="PHW100" s="54"/>
      <c r="PHX100" s="54"/>
      <c r="PHY100" s="54"/>
      <c r="PHZ100" s="54"/>
      <c r="PIA100" s="54"/>
      <c r="PIB100" s="54"/>
      <c r="PIC100" s="54"/>
      <c r="PID100" s="54"/>
      <c r="PIE100" s="54"/>
      <c r="PIF100" s="54"/>
      <c r="PIG100" s="54"/>
      <c r="PIH100" s="54"/>
      <c r="PII100" s="54"/>
      <c r="PIJ100" s="54"/>
      <c r="PIK100" s="54"/>
      <c r="PIL100" s="54"/>
      <c r="PIM100" s="54"/>
      <c r="PIN100" s="54"/>
      <c r="PIO100" s="54"/>
      <c r="PIP100" s="54"/>
      <c r="PIQ100" s="54"/>
      <c r="PIR100" s="54"/>
      <c r="PIS100" s="54"/>
      <c r="PIT100" s="54"/>
      <c r="PIU100" s="54"/>
      <c r="PIV100" s="54"/>
      <c r="PIW100" s="54"/>
      <c r="PIX100" s="54"/>
      <c r="PIY100" s="54"/>
      <c r="PIZ100" s="54"/>
      <c r="PJA100" s="54"/>
      <c r="PJB100" s="54"/>
      <c r="PJC100" s="54"/>
      <c r="PJD100" s="54"/>
      <c r="PJE100" s="54"/>
      <c r="PJF100" s="54"/>
      <c r="PJG100" s="54"/>
      <c r="PJH100" s="54"/>
      <c r="PJI100" s="54"/>
      <c r="PJJ100" s="54"/>
      <c r="PJK100" s="54"/>
      <c r="PJL100" s="54"/>
      <c r="PJM100" s="54"/>
      <c r="PJN100" s="54"/>
      <c r="PJO100" s="54"/>
      <c r="PJP100" s="54"/>
      <c r="PJQ100" s="54"/>
      <c r="PJR100" s="54"/>
      <c r="PJS100" s="54"/>
      <c r="PJT100" s="54"/>
      <c r="PJU100" s="54"/>
      <c r="PJV100" s="54"/>
      <c r="PJW100" s="54"/>
      <c r="PJX100" s="54"/>
      <c r="PJY100" s="54"/>
      <c r="PJZ100" s="54"/>
      <c r="PKA100" s="54"/>
      <c r="PKB100" s="54"/>
      <c r="PKC100" s="54"/>
      <c r="PKD100" s="54"/>
      <c r="PKE100" s="54"/>
      <c r="PKF100" s="54"/>
      <c r="PKG100" s="54"/>
      <c r="PKH100" s="54"/>
      <c r="PKI100" s="54"/>
      <c r="PKJ100" s="54"/>
      <c r="PKK100" s="54"/>
      <c r="PKL100" s="54"/>
      <c r="PKM100" s="54"/>
      <c r="PKN100" s="54"/>
      <c r="PKO100" s="54"/>
      <c r="PKP100" s="54"/>
      <c r="PKQ100" s="54"/>
      <c r="PKR100" s="54"/>
      <c r="PKS100" s="54"/>
      <c r="PKT100" s="54"/>
      <c r="PKU100" s="54"/>
      <c r="PKV100" s="54"/>
      <c r="PKW100" s="54"/>
      <c r="PKX100" s="54"/>
      <c r="PKY100" s="54"/>
      <c r="PKZ100" s="54"/>
      <c r="PLA100" s="54"/>
      <c r="PLB100" s="54"/>
      <c r="PLC100" s="54"/>
      <c r="PLD100" s="54"/>
      <c r="PLE100" s="54"/>
      <c r="PLF100" s="54"/>
      <c r="PLG100" s="54"/>
      <c r="PLH100" s="54"/>
      <c r="PLI100" s="54"/>
      <c r="PLJ100" s="54"/>
      <c r="PLK100" s="54"/>
      <c r="PLL100" s="54"/>
      <c r="PLM100" s="54"/>
      <c r="PLN100" s="54"/>
      <c r="PLO100" s="54"/>
      <c r="PLP100" s="54"/>
      <c r="PLQ100" s="54"/>
      <c r="PLR100" s="54"/>
      <c r="PLS100" s="54"/>
      <c r="PLT100" s="54"/>
      <c r="PLU100" s="54"/>
      <c r="PLV100" s="54"/>
      <c r="PLW100" s="54"/>
      <c r="PLX100" s="54"/>
      <c r="PLY100" s="54"/>
      <c r="PLZ100" s="54"/>
      <c r="PMA100" s="54"/>
      <c r="PMB100" s="54"/>
      <c r="PMC100" s="54"/>
      <c r="PMD100" s="54"/>
      <c r="PME100" s="54"/>
      <c r="PMF100" s="54"/>
      <c r="PMG100" s="54"/>
      <c r="PMH100" s="54"/>
      <c r="PMI100" s="54"/>
      <c r="PMJ100" s="54"/>
      <c r="PMK100" s="54"/>
      <c r="PML100" s="54"/>
      <c r="PMM100" s="54"/>
      <c r="PMN100" s="54"/>
      <c r="PMO100" s="54"/>
      <c r="PMP100" s="54"/>
      <c r="PMQ100" s="54"/>
      <c r="PMR100" s="54"/>
      <c r="PMS100" s="54"/>
      <c r="PMT100" s="54"/>
      <c r="PMU100" s="54"/>
      <c r="PMV100" s="54"/>
      <c r="PMW100" s="54"/>
      <c r="PMX100" s="54"/>
      <c r="PMY100" s="54"/>
      <c r="PMZ100" s="54"/>
      <c r="PNA100" s="54"/>
      <c r="PNB100" s="54"/>
      <c r="PNC100" s="54"/>
      <c r="PND100" s="54"/>
      <c r="PNE100" s="54"/>
      <c r="PNF100" s="54"/>
      <c r="PNG100" s="54"/>
      <c r="PNH100" s="54"/>
      <c r="PNI100" s="54"/>
      <c r="PNJ100" s="54"/>
      <c r="PNK100" s="54"/>
      <c r="PNL100" s="54"/>
      <c r="PNM100" s="54"/>
      <c r="PNN100" s="54"/>
      <c r="PNO100" s="54"/>
      <c r="PNP100" s="54"/>
      <c r="PNQ100" s="54"/>
      <c r="PNR100" s="54"/>
      <c r="PNS100" s="54"/>
      <c r="PNT100" s="54"/>
      <c r="PNU100" s="54"/>
      <c r="PNV100" s="54"/>
      <c r="PNW100" s="54"/>
      <c r="PNX100" s="54"/>
      <c r="PNY100" s="54"/>
      <c r="PNZ100" s="54"/>
      <c r="POA100" s="54"/>
      <c r="POB100" s="54"/>
      <c r="POC100" s="54"/>
      <c r="POD100" s="54"/>
      <c r="POE100" s="54"/>
      <c r="POF100" s="54"/>
      <c r="POG100" s="54"/>
      <c r="POH100" s="54"/>
      <c r="POI100" s="54"/>
      <c r="POJ100" s="54"/>
      <c r="POK100" s="54"/>
      <c r="POL100" s="54"/>
      <c r="POM100" s="54"/>
      <c r="PON100" s="54"/>
      <c r="POO100" s="54"/>
      <c r="POP100" s="54"/>
      <c r="POQ100" s="54"/>
      <c r="POR100" s="54"/>
      <c r="POS100" s="54"/>
      <c r="POT100" s="54"/>
      <c r="POU100" s="54"/>
      <c r="POV100" s="54"/>
      <c r="POW100" s="54"/>
      <c r="POX100" s="54"/>
      <c r="POY100" s="54"/>
      <c r="POZ100" s="54"/>
      <c r="PPA100" s="54"/>
      <c r="PPB100" s="54"/>
      <c r="PPC100" s="54"/>
      <c r="PPD100" s="54"/>
      <c r="PPE100" s="54"/>
      <c r="PPF100" s="54"/>
      <c r="PPG100" s="54"/>
      <c r="PPH100" s="54"/>
      <c r="PPI100" s="54"/>
      <c r="PPJ100" s="54"/>
      <c r="PPK100" s="54"/>
      <c r="PPL100" s="54"/>
      <c r="PPM100" s="54"/>
      <c r="PPN100" s="54"/>
      <c r="PPO100" s="54"/>
      <c r="PPP100" s="54"/>
      <c r="PPQ100" s="54"/>
      <c r="PPR100" s="54"/>
      <c r="PPS100" s="54"/>
      <c r="PPT100" s="54"/>
      <c r="PPU100" s="54"/>
      <c r="PPV100" s="54"/>
      <c r="PPW100" s="54"/>
      <c r="PPX100" s="54"/>
      <c r="PPY100" s="54"/>
      <c r="PPZ100" s="54"/>
      <c r="PQA100" s="54"/>
      <c r="PQB100" s="54"/>
      <c r="PQC100" s="54"/>
      <c r="PQD100" s="54"/>
      <c r="PQE100" s="54"/>
      <c r="PQF100" s="54"/>
      <c r="PQG100" s="54"/>
      <c r="PQH100" s="54"/>
      <c r="PQI100" s="54"/>
      <c r="PQJ100" s="54"/>
      <c r="PQK100" s="54"/>
      <c r="PQL100" s="54"/>
      <c r="PQM100" s="54"/>
      <c r="PQN100" s="54"/>
      <c r="PQO100" s="54"/>
      <c r="PQP100" s="54"/>
      <c r="PQQ100" s="54"/>
      <c r="PQR100" s="54"/>
      <c r="PQS100" s="54"/>
      <c r="PQT100" s="54"/>
      <c r="PQU100" s="54"/>
      <c r="PQV100" s="54"/>
      <c r="PQW100" s="54"/>
      <c r="PQX100" s="54"/>
      <c r="PQY100" s="54"/>
      <c r="PQZ100" s="54"/>
      <c r="PRA100" s="54"/>
      <c r="PRB100" s="54"/>
      <c r="PRC100" s="54"/>
      <c r="PRD100" s="54"/>
      <c r="PRE100" s="54"/>
      <c r="PRF100" s="54"/>
      <c r="PRG100" s="54"/>
      <c r="PRH100" s="54"/>
      <c r="PRI100" s="54"/>
      <c r="PRJ100" s="54"/>
      <c r="PRK100" s="54"/>
      <c r="PRL100" s="54"/>
      <c r="PRM100" s="54"/>
      <c r="PRN100" s="54"/>
      <c r="PRO100" s="54"/>
      <c r="PRP100" s="54"/>
      <c r="PRQ100" s="54"/>
      <c r="PRR100" s="54"/>
      <c r="PRS100" s="54"/>
      <c r="PRT100" s="54"/>
      <c r="PRU100" s="54"/>
      <c r="PRV100" s="54"/>
      <c r="PRW100" s="54"/>
      <c r="PRX100" s="54"/>
      <c r="PRY100" s="54"/>
      <c r="PRZ100" s="54"/>
      <c r="PSA100" s="54"/>
      <c r="PSB100" s="54"/>
      <c r="PSC100" s="54"/>
      <c r="PSD100" s="54"/>
      <c r="PSE100" s="54"/>
      <c r="PSF100" s="54"/>
      <c r="PSG100" s="54"/>
      <c r="PSH100" s="54"/>
      <c r="PSI100" s="54"/>
      <c r="PSJ100" s="54"/>
      <c r="PSK100" s="54"/>
      <c r="PSL100" s="54"/>
      <c r="PSM100" s="54"/>
      <c r="PSN100" s="54"/>
      <c r="PSO100" s="54"/>
      <c r="PSP100" s="54"/>
      <c r="PSQ100" s="54"/>
      <c r="PSR100" s="54"/>
      <c r="PSS100" s="54"/>
      <c r="PST100" s="54"/>
      <c r="PSU100" s="54"/>
      <c r="PSV100" s="54"/>
      <c r="PSW100" s="54"/>
      <c r="PSX100" s="54"/>
      <c r="PSY100" s="54"/>
      <c r="PSZ100" s="54"/>
      <c r="PTA100" s="54"/>
      <c r="PTB100" s="54"/>
      <c r="PTC100" s="54"/>
      <c r="PTD100" s="54"/>
      <c r="PTE100" s="54"/>
      <c r="PTF100" s="54"/>
      <c r="PTG100" s="54"/>
      <c r="PTH100" s="54"/>
      <c r="PTI100" s="54"/>
      <c r="PTJ100" s="54"/>
      <c r="PTK100" s="54"/>
      <c r="PTL100" s="54"/>
      <c r="PTM100" s="54"/>
      <c r="PTN100" s="54"/>
      <c r="PTO100" s="54"/>
      <c r="PTP100" s="54"/>
      <c r="PTQ100" s="54"/>
      <c r="PTR100" s="54"/>
      <c r="PTS100" s="54"/>
      <c r="PTT100" s="54"/>
      <c r="PTU100" s="54"/>
      <c r="PTV100" s="54"/>
      <c r="PTW100" s="54"/>
      <c r="PTX100" s="54"/>
      <c r="PTY100" s="54"/>
      <c r="PTZ100" s="54"/>
      <c r="PUA100" s="54"/>
      <c r="PUB100" s="54"/>
      <c r="PUC100" s="54"/>
      <c r="PUD100" s="54"/>
      <c r="PUE100" s="54"/>
      <c r="PUF100" s="54"/>
      <c r="PUG100" s="54"/>
      <c r="PUH100" s="54"/>
      <c r="PUI100" s="54"/>
      <c r="PUJ100" s="54"/>
      <c r="PUK100" s="54"/>
      <c r="PUL100" s="54"/>
      <c r="PUM100" s="54"/>
      <c r="PUN100" s="54"/>
      <c r="PUO100" s="54"/>
      <c r="PUP100" s="54"/>
      <c r="PUQ100" s="54"/>
      <c r="PUR100" s="54"/>
      <c r="PUS100" s="54"/>
      <c r="PUT100" s="54"/>
      <c r="PUU100" s="54"/>
      <c r="PUV100" s="54"/>
      <c r="PUW100" s="54"/>
      <c r="PUX100" s="54"/>
      <c r="PUY100" s="54"/>
      <c r="PUZ100" s="54"/>
      <c r="PVA100" s="54"/>
      <c r="PVB100" s="54"/>
      <c r="PVC100" s="54"/>
      <c r="PVD100" s="54"/>
      <c r="PVE100" s="54"/>
      <c r="PVF100" s="54"/>
      <c r="PVG100" s="54"/>
      <c r="PVH100" s="54"/>
      <c r="PVI100" s="54"/>
      <c r="PVJ100" s="54"/>
      <c r="PVK100" s="54"/>
      <c r="PVL100" s="54"/>
      <c r="PVM100" s="54"/>
      <c r="PVN100" s="54"/>
      <c r="PVO100" s="54"/>
      <c r="PVP100" s="54"/>
      <c r="PVQ100" s="54"/>
      <c r="PVR100" s="54"/>
      <c r="PVS100" s="54"/>
      <c r="PVT100" s="54"/>
      <c r="PVU100" s="54"/>
      <c r="PVV100" s="54"/>
      <c r="PVW100" s="54"/>
      <c r="PVX100" s="54"/>
      <c r="PVY100" s="54"/>
      <c r="PVZ100" s="54"/>
      <c r="PWA100" s="54"/>
      <c r="PWB100" s="54"/>
      <c r="PWC100" s="54"/>
      <c r="PWD100" s="54"/>
      <c r="PWE100" s="54"/>
      <c r="PWF100" s="54"/>
      <c r="PWG100" s="54"/>
      <c r="PWH100" s="54"/>
      <c r="PWI100" s="54"/>
      <c r="PWJ100" s="54"/>
      <c r="PWK100" s="54"/>
      <c r="PWL100" s="54"/>
      <c r="PWM100" s="54"/>
      <c r="PWN100" s="54"/>
      <c r="PWO100" s="54"/>
      <c r="PWP100" s="54"/>
      <c r="PWQ100" s="54"/>
      <c r="PWR100" s="54"/>
      <c r="PWS100" s="54"/>
      <c r="PWT100" s="54"/>
      <c r="PWU100" s="54"/>
      <c r="PWV100" s="54"/>
      <c r="PWW100" s="54"/>
      <c r="PWX100" s="54"/>
      <c r="PWY100" s="54"/>
      <c r="PWZ100" s="54"/>
      <c r="PXA100" s="54"/>
      <c r="PXB100" s="54"/>
      <c r="PXC100" s="54"/>
      <c r="PXD100" s="54"/>
      <c r="PXE100" s="54"/>
      <c r="PXF100" s="54"/>
      <c r="PXG100" s="54"/>
      <c r="PXH100" s="54"/>
      <c r="PXI100" s="54"/>
      <c r="PXJ100" s="54"/>
      <c r="PXK100" s="54"/>
      <c r="PXL100" s="54"/>
      <c r="PXM100" s="54"/>
      <c r="PXN100" s="54"/>
      <c r="PXO100" s="54"/>
      <c r="PXP100" s="54"/>
      <c r="PXQ100" s="54"/>
      <c r="PXR100" s="54"/>
      <c r="PXS100" s="54"/>
      <c r="PXT100" s="54"/>
      <c r="PXU100" s="54"/>
      <c r="PXV100" s="54"/>
      <c r="PXW100" s="54"/>
      <c r="PXX100" s="54"/>
      <c r="PXY100" s="54"/>
      <c r="PXZ100" s="54"/>
      <c r="PYA100" s="54"/>
      <c r="PYB100" s="54"/>
      <c r="PYC100" s="54"/>
      <c r="PYD100" s="54"/>
      <c r="PYE100" s="54"/>
      <c r="PYF100" s="54"/>
      <c r="PYG100" s="54"/>
      <c r="PYH100" s="54"/>
      <c r="PYI100" s="54"/>
      <c r="PYJ100" s="54"/>
      <c r="PYK100" s="54"/>
      <c r="PYL100" s="54"/>
      <c r="PYM100" s="54"/>
      <c r="PYN100" s="54"/>
      <c r="PYO100" s="54"/>
      <c r="PYP100" s="54"/>
      <c r="PYQ100" s="54"/>
      <c r="PYR100" s="54"/>
      <c r="PYS100" s="54"/>
      <c r="PYT100" s="54"/>
      <c r="PYU100" s="54"/>
      <c r="PYV100" s="54"/>
      <c r="PYW100" s="54"/>
      <c r="PYX100" s="54"/>
      <c r="PYY100" s="54"/>
      <c r="PYZ100" s="54"/>
      <c r="PZA100" s="54"/>
      <c r="PZB100" s="54"/>
      <c r="PZC100" s="54"/>
      <c r="PZD100" s="54"/>
      <c r="PZE100" s="54"/>
      <c r="PZF100" s="54"/>
      <c r="PZG100" s="54"/>
      <c r="PZH100" s="54"/>
      <c r="PZI100" s="54"/>
      <c r="PZJ100" s="54"/>
      <c r="PZK100" s="54"/>
      <c r="PZL100" s="54"/>
      <c r="PZM100" s="54"/>
      <c r="PZN100" s="54"/>
      <c r="PZO100" s="54"/>
      <c r="PZP100" s="54"/>
      <c r="PZQ100" s="54"/>
      <c r="PZR100" s="54"/>
      <c r="PZS100" s="54"/>
      <c r="PZT100" s="54"/>
      <c r="PZU100" s="54"/>
      <c r="PZV100" s="54"/>
      <c r="PZW100" s="54"/>
      <c r="PZX100" s="54"/>
      <c r="PZY100" s="54"/>
      <c r="PZZ100" s="54"/>
      <c r="QAA100" s="54"/>
      <c r="QAB100" s="54"/>
      <c r="QAC100" s="54"/>
      <c r="QAD100" s="54"/>
      <c r="QAE100" s="54"/>
      <c r="QAF100" s="54"/>
      <c r="QAG100" s="54"/>
      <c r="QAH100" s="54"/>
      <c r="QAI100" s="54"/>
      <c r="QAJ100" s="54"/>
      <c r="QAK100" s="54"/>
      <c r="QAL100" s="54"/>
      <c r="QAM100" s="54"/>
      <c r="QAN100" s="54"/>
      <c r="QAO100" s="54"/>
      <c r="QAP100" s="54"/>
      <c r="QAQ100" s="54"/>
      <c r="QAR100" s="54"/>
      <c r="QAS100" s="54"/>
      <c r="QAT100" s="54"/>
      <c r="QAU100" s="54"/>
      <c r="QAV100" s="54"/>
      <c r="QAW100" s="54"/>
      <c r="QAX100" s="54"/>
      <c r="QAY100" s="54"/>
      <c r="QAZ100" s="54"/>
      <c r="QBA100" s="54"/>
      <c r="QBB100" s="54"/>
      <c r="QBC100" s="54"/>
      <c r="QBD100" s="54"/>
      <c r="QBE100" s="54"/>
      <c r="QBF100" s="54"/>
      <c r="QBG100" s="54"/>
      <c r="QBH100" s="54"/>
      <c r="QBI100" s="54"/>
      <c r="QBJ100" s="54"/>
      <c r="QBK100" s="54"/>
      <c r="QBL100" s="54"/>
      <c r="QBM100" s="54"/>
      <c r="QBN100" s="54"/>
      <c r="QBO100" s="54"/>
      <c r="QBP100" s="54"/>
      <c r="QBQ100" s="54"/>
      <c r="QBR100" s="54"/>
      <c r="QBS100" s="54"/>
      <c r="QBT100" s="54"/>
      <c r="QBU100" s="54"/>
      <c r="QBV100" s="54"/>
      <c r="QBW100" s="54"/>
      <c r="QBX100" s="54"/>
      <c r="QBY100" s="54"/>
      <c r="QBZ100" s="54"/>
      <c r="QCA100" s="54"/>
      <c r="QCB100" s="54"/>
      <c r="QCC100" s="54"/>
      <c r="QCD100" s="54"/>
      <c r="QCE100" s="54"/>
      <c r="QCF100" s="54"/>
      <c r="QCG100" s="54"/>
      <c r="QCH100" s="54"/>
      <c r="QCI100" s="54"/>
      <c r="QCJ100" s="54"/>
      <c r="QCK100" s="54"/>
      <c r="QCL100" s="54"/>
      <c r="QCM100" s="54"/>
      <c r="QCN100" s="54"/>
      <c r="QCO100" s="54"/>
      <c r="QCP100" s="54"/>
      <c r="QCQ100" s="54"/>
      <c r="QCR100" s="54"/>
      <c r="QCS100" s="54"/>
      <c r="QCT100" s="54"/>
      <c r="QCU100" s="54"/>
      <c r="QCV100" s="54"/>
      <c r="QCW100" s="54"/>
      <c r="QCX100" s="54"/>
      <c r="QCY100" s="54"/>
      <c r="QCZ100" s="54"/>
      <c r="QDA100" s="54"/>
      <c r="QDB100" s="54"/>
      <c r="QDC100" s="54"/>
      <c r="QDD100" s="54"/>
      <c r="QDE100" s="54"/>
      <c r="QDF100" s="54"/>
      <c r="QDG100" s="54"/>
      <c r="QDH100" s="54"/>
      <c r="QDI100" s="54"/>
      <c r="QDJ100" s="54"/>
      <c r="QDK100" s="54"/>
      <c r="QDL100" s="54"/>
      <c r="QDM100" s="54"/>
      <c r="QDN100" s="54"/>
      <c r="QDO100" s="54"/>
      <c r="QDP100" s="54"/>
      <c r="QDQ100" s="54"/>
      <c r="QDR100" s="54"/>
      <c r="QDS100" s="54"/>
      <c r="QDT100" s="54"/>
      <c r="QDU100" s="54"/>
      <c r="QDV100" s="54"/>
      <c r="QDW100" s="54"/>
      <c r="QDX100" s="54"/>
      <c r="QDY100" s="54"/>
      <c r="QDZ100" s="54"/>
      <c r="QEA100" s="54"/>
      <c r="QEB100" s="54"/>
      <c r="QEC100" s="54"/>
      <c r="QED100" s="54"/>
      <c r="QEE100" s="54"/>
      <c r="QEF100" s="54"/>
      <c r="QEG100" s="54"/>
      <c r="QEH100" s="54"/>
      <c r="QEI100" s="54"/>
      <c r="QEJ100" s="54"/>
      <c r="QEK100" s="54"/>
      <c r="QEL100" s="54"/>
      <c r="QEM100" s="54"/>
      <c r="QEN100" s="54"/>
      <c r="QEO100" s="54"/>
      <c r="QEP100" s="54"/>
      <c r="QEQ100" s="54"/>
      <c r="QER100" s="54"/>
      <c r="QES100" s="54"/>
      <c r="QET100" s="54"/>
      <c r="QEU100" s="54"/>
      <c r="QEV100" s="54"/>
      <c r="QEW100" s="54"/>
      <c r="QEX100" s="54"/>
      <c r="QEY100" s="54"/>
      <c r="QEZ100" s="54"/>
      <c r="QFA100" s="54"/>
      <c r="QFB100" s="54"/>
      <c r="QFC100" s="54"/>
      <c r="QFD100" s="54"/>
      <c r="QFE100" s="54"/>
      <c r="QFF100" s="54"/>
      <c r="QFG100" s="54"/>
      <c r="QFH100" s="54"/>
      <c r="QFI100" s="54"/>
      <c r="QFJ100" s="54"/>
      <c r="QFK100" s="54"/>
      <c r="QFL100" s="54"/>
      <c r="QFM100" s="54"/>
      <c r="QFN100" s="54"/>
      <c r="QFO100" s="54"/>
      <c r="QFP100" s="54"/>
      <c r="QFQ100" s="54"/>
      <c r="QFR100" s="54"/>
      <c r="QFS100" s="54"/>
      <c r="QFT100" s="54"/>
      <c r="QFU100" s="54"/>
      <c r="QFV100" s="54"/>
      <c r="QFW100" s="54"/>
      <c r="QFX100" s="54"/>
      <c r="QFY100" s="54"/>
      <c r="QFZ100" s="54"/>
      <c r="QGA100" s="54"/>
      <c r="QGB100" s="54"/>
      <c r="QGC100" s="54"/>
      <c r="QGD100" s="54"/>
      <c r="QGE100" s="54"/>
      <c r="QGF100" s="54"/>
      <c r="QGG100" s="54"/>
      <c r="QGH100" s="54"/>
      <c r="QGI100" s="54"/>
      <c r="QGJ100" s="54"/>
      <c r="QGK100" s="54"/>
      <c r="QGL100" s="54"/>
      <c r="QGM100" s="54"/>
      <c r="QGN100" s="54"/>
      <c r="QGO100" s="54"/>
      <c r="QGP100" s="54"/>
      <c r="QGQ100" s="54"/>
      <c r="QGR100" s="54"/>
      <c r="QGS100" s="54"/>
      <c r="QGT100" s="54"/>
      <c r="QGU100" s="54"/>
      <c r="QGV100" s="54"/>
      <c r="QGW100" s="54"/>
      <c r="QGX100" s="54"/>
      <c r="QGY100" s="54"/>
      <c r="QGZ100" s="54"/>
      <c r="QHA100" s="54"/>
      <c r="QHB100" s="54"/>
      <c r="QHC100" s="54"/>
      <c r="QHD100" s="54"/>
      <c r="QHE100" s="54"/>
      <c r="QHF100" s="54"/>
      <c r="QHG100" s="54"/>
      <c r="QHH100" s="54"/>
      <c r="QHI100" s="54"/>
      <c r="QHJ100" s="54"/>
      <c r="QHK100" s="54"/>
      <c r="QHL100" s="54"/>
      <c r="QHM100" s="54"/>
      <c r="QHN100" s="54"/>
      <c r="QHO100" s="54"/>
      <c r="QHP100" s="54"/>
      <c r="QHQ100" s="54"/>
      <c r="QHR100" s="54"/>
      <c r="QHS100" s="54"/>
      <c r="QHT100" s="54"/>
      <c r="QHU100" s="54"/>
      <c r="QHV100" s="54"/>
      <c r="QHW100" s="54"/>
      <c r="QHX100" s="54"/>
      <c r="QHY100" s="54"/>
      <c r="QHZ100" s="54"/>
      <c r="QIA100" s="54"/>
      <c r="QIB100" s="54"/>
      <c r="QIC100" s="54"/>
      <c r="QID100" s="54"/>
      <c r="QIE100" s="54"/>
      <c r="QIF100" s="54"/>
      <c r="QIG100" s="54"/>
      <c r="QIH100" s="54"/>
      <c r="QII100" s="54"/>
      <c r="QIJ100" s="54"/>
      <c r="QIK100" s="54"/>
      <c r="QIL100" s="54"/>
      <c r="QIM100" s="54"/>
      <c r="QIN100" s="54"/>
      <c r="QIO100" s="54"/>
      <c r="QIP100" s="54"/>
      <c r="QIQ100" s="54"/>
      <c r="QIR100" s="54"/>
      <c r="QIS100" s="54"/>
      <c r="QIT100" s="54"/>
      <c r="QIU100" s="54"/>
      <c r="QIV100" s="54"/>
      <c r="QIW100" s="54"/>
      <c r="QIX100" s="54"/>
      <c r="QIY100" s="54"/>
      <c r="QIZ100" s="54"/>
      <c r="QJA100" s="54"/>
      <c r="QJB100" s="54"/>
      <c r="QJC100" s="54"/>
      <c r="QJD100" s="54"/>
      <c r="QJE100" s="54"/>
      <c r="QJF100" s="54"/>
      <c r="QJG100" s="54"/>
      <c r="QJH100" s="54"/>
      <c r="QJI100" s="54"/>
      <c r="QJJ100" s="54"/>
      <c r="QJK100" s="54"/>
      <c r="QJL100" s="54"/>
      <c r="QJM100" s="54"/>
      <c r="QJN100" s="54"/>
      <c r="QJO100" s="54"/>
      <c r="QJP100" s="54"/>
      <c r="QJQ100" s="54"/>
      <c r="QJR100" s="54"/>
      <c r="QJS100" s="54"/>
      <c r="QJT100" s="54"/>
      <c r="QJU100" s="54"/>
      <c r="QJV100" s="54"/>
      <c r="QJW100" s="54"/>
      <c r="QJX100" s="54"/>
      <c r="QJY100" s="54"/>
      <c r="QJZ100" s="54"/>
      <c r="QKA100" s="54"/>
      <c r="QKB100" s="54"/>
      <c r="QKC100" s="54"/>
      <c r="QKD100" s="54"/>
      <c r="QKE100" s="54"/>
      <c r="QKF100" s="54"/>
      <c r="QKG100" s="54"/>
      <c r="QKH100" s="54"/>
      <c r="QKI100" s="54"/>
      <c r="QKJ100" s="54"/>
      <c r="QKK100" s="54"/>
      <c r="QKL100" s="54"/>
      <c r="QKM100" s="54"/>
      <c r="QKN100" s="54"/>
      <c r="QKO100" s="54"/>
      <c r="QKP100" s="54"/>
      <c r="QKQ100" s="54"/>
      <c r="QKR100" s="54"/>
      <c r="QKS100" s="54"/>
      <c r="QKT100" s="54"/>
      <c r="QKU100" s="54"/>
      <c r="QKV100" s="54"/>
      <c r="QKW100" s="54"/>
      <c r="QKX100" s="54"/>
      <c r="QKY100" s="54"/>
      <c r="QKZ100" s="54"/>
      <c r="QLA100" s="54"/>
      <c r="QLB100" s="54"/>
      <c r="QLC100" s="54"/>
      <c r="QLD100" s="54"/>
      <c r="QLE100" s="54"/>
      <c r="QLF100" s="54"/>
      <c r="QLG100" s="54"/>
      <c r="QLH100" s="54"/>
      <c r="QLI100" s="54"/>
      <c r="QLJ100" s="54"/>
      <c r="QLK100" s="54"/>
      <c r="QLL100" s="54"/>
      <c r="QLM100" s="54"/>
      <c r="QLN100" s="54"/>
      <c r="QLO100" s="54"/>
      <c r="QLP100" s="54"/>
      <c r="QLQ100" s="54"/>
      <c r="QLR100" s="54"/>
      <c r="QLS100" s="54"/>
      <c r="QLT100" s="54"/>
      <c r="QLU100" s="54"/>
      <c r="QLV100" s="54"/>
      <c r="QLW100" s="54"/>
      <c r="QLX100" s="54"/>
      <c r="QLY100" s="54"/>
      <c r="QLZ100" s="54"/>
      <c r="QMA100" s="54"/>
      <c r="QMB100" s="54"/>
      <c r="QMC100" s="54"/>
      <c r="QMD100" s="54"/>
      <c r="QME100" s="54"/>
      <c r="QMF100" s="54"/>
      <c r="QMG100" s="54"/>
      <c r="QMH100" s="54"/>
      <c r="QMI100" s="54"/>
      <c r="QMJ100" s="54"/>
      <c r="QMK100" s="54"/>
      <c r="QML100" s="54"/>
      <c r="QMM100" s="54"/>
      <c r="QMN100" s="54"/>
      <c r="QMO100" s="54"/>
      <c r="QMP100" s="54"/>
      <c r="QMQ100" s="54"/>
      <c r="QMR100" s="54"/>
      <c r="QMS100" s="54"/>
      <c r="QMT100" s="54"/>
      <c r="QMU100" s="54"/>
      <c r="QMV100" s="54"/>
      <c r="QMW100" s="54"/>
      <c r="QMX100" s="54"/>
      <c r="QMY100" s="54"/>
      <c r="QMZ100" s="54"/>
      <c r="QNA100" s="54"/>
      <c r="QNB100" s="54"/>
      <c r="QNC100" s="54"/>
      <c r="QND100" s="54"/>
      <c r="QNE100" s="54"/>
      <c r="QNF100" s="54"/>
      <c r="QNG100" s="54"/>
      <c r="QNH100" s="54"/>
      <c r="QNI100" s="54"/>
      <c r="QNJ100" s="54"/>
      <c r="QNK100" s="54"/>
      <c r="QNL100" s="54"/>
      <c r="QNM100" s="54"/>
      <c r="QNN100" s="54"/>
      <c r="QNO100" s="54"/>
      <c r="QNP100" s="54"/>
      <c r="QNQ100" s="54"/>
      <c r="QNR100" s="54"/>
      <c r="QNS100" s="54"/>
      <c r="QNT100" s="54"/>
      <c r="QNU100" s="54"/>
      <c r="QNV100" s="54"/>
      <c r="QNW100" s="54"/>
      <c r="QNX100" s="54"/>
      <c r="QNY100" s="54"/>
      <c r="QNZ100" s="54"/>
      <c r="QOA100" s="54"/>
      <c r="QOB100" s="54"/>
      <c r="QOC100" s="54"/>
      <c r="QOD100" s="54"/>
      <c r="QOE100" s="54"/>
      <c r="QOF100" s="54"/>
      <c r="QOG100" s="54"/>
      <c r="QOH100" s="54"/>
      <c r="QOI100" s="54"/>
      <c r="QOJ100" s="54"/>
      <c r="QOK100" s="54"/>
      <c r="QOL100" s="54"/>
      <c r="QOM100" s="54"/>
      <c r="QON100" s="54"/>
      <c r="QOO100" s="54"/>
      <c r="QOP100" s="54"/>
      <c r="QOQ100" s="54"/>
      <c r="QOR100" s="54"/>
      <c r="QOS100" s="54"/>
      <c r="QOT100" s="54"/>
      <c r="QOU100" s="54"/>
      <c r="QOV100" s="54"/>
      <c r="QOW100" s="54"/>
      <c r="QOX100" s="54"/>
      <c r="QOY100" s="54"/>
      <c r="QOZ100" s="54"/>
      <c r="QPA100" s="54"/>
      <c r="QPB100" s="54"/>
      <c r="QPC100" s="54"/>
      <c r="QPD100" s="54"/>
      <c r="QPE100" s="54"/>
      <c r="QPF100" s="54"/>
      <c r="QPG100" s="54"/>
      <c r="QPH100" s="54"/>
      <c r="QPI100" s="54"/>
      <c r="QPJ100" s="54"/>
      <c r="QPK100" s="54"/>
      <c r="QPL100" s="54"/>
      <c r="QPM100" s="54"/>
      <c r="QPN100" s="54"/>
      <c r="QPO100" s="54"/>
      <c r="QPP100" s="54"/>
      <c r="QPQ100" s="54"/>
      <c r="QPR100" s="54"/>
      <c r="QPS100" s="54"/>
      <c r="QPT100" s="54"/>
      <c r="QPU100" s="54"/>
      <c r="QPV100" s="54"/>
      <c r="QPW100" s="54"/>
      <c r="QPX100" s="54"/>
      <c r="QPY100" s="54"/>
      <c r="QPZ100" s="54"/>
      <c r="QQA100" s="54"/>
      <c r="QQB100" s="54"/>
      <c r="QQC100" s="54"/>
      <c r="QQD100" s="54"/>
      <c r="QQE100" s="54"/>
      <c r="QQF100" s="54"/>
      <c r="QQG100" s="54"/>
      <c r="QQH100" s="54"/>
      <c r="QQI100" s="54"/>
      <c r="QQJ100" s="54"/>
      <c r="QQK100" s="54"/>
      <c r="QQL100" s="54"/>
      <c r="QQM100" s="54"/>
      <c r="QQN100" s="54"/>
      <c r="QQO100" s="54"/>
      <c r="QQP100" s="54"/>
      <c r="QQQ100" s="54"/>
      <c r="QQR100" s="54"/>
      <c r="QQS100" s="54"/>
      <c r="QQT100" s="54"/>
      <c r="QQU100" s="54"/>
      <c r="QQV100" s="54"/>
      <c r="QQW100" s="54"/>
      <c r="QQX100" s="54"/>
      <c r="QQY100" s="54"/>
      <c r="QQZ100" s="54"/>
      <c r="QRA100" s="54"/>
      <c r="QRB100" s="54"/>
      <c r="QRC100" s="54"/>
      <c r="QRD100" s="54"/>
      <c r="QRE100" s="54"/>
      <c r="QRF100" s="54"/>
      <c r="QRG100" s="54"/>
      <c r="QRH100" s="54"/>
      <c r="QRI100" s="54"/>
      <c r="QRJ100" s="54"/>
      <c r="QRK100" s="54"/>
      <c r="QRL100" s="54"/>
      <c r="QRM100" s="54"/>
      <c r="QRN100" s="54"/>
      <c r="QRO100" s="54"/>
      <c r="QRP100" s="54"/>
      <c r="QRQ100" s="54"/>
      <c r="QRR100" s="54"/>
      <c r="QRS100" s="54"/>
      <c r="QRT100" s="54"/>
      <c r="QRU100" s="54"/>
      <c r="QRV100" s="54"/>
      <c r="QRW100" s="54"/>
      <c r="QRX100" s="54"/>
      <c r="QRY100" s="54"/>
      <c r="QRZ100" s="54"/>
      <c r="QSA100" s="54"/>
      <c r="QSB100" s="54"/>
      <c r="QSC100" s="54"/>
      <c r="QSD100" s="54"/>
      <c r="QSE100" s="54"/>
      <c r="QSF100" s="54"/>
      <c r="QSG100" s="54"/>
      <c r="QSH100" s="54"/>
      <c r="QSI100" s="54"/>
      <c r="QSJ100" s="54"/>
      <c r="QSK100" s="54"/>
      <c r="QSL100" s="54"/>
      <c r="QSM100" s="54"/>
      <c r="QSN100" s="54"/>
      <c r="QSO100" s="54"/>
      <c r="QSP100" s="54"/>
      <c r="QSQ100" s="54"/>
      <c r="QSR100" s="54"/>
      <c r="QSS100" s="54"/>
      <c r="QST100" s="54"/>
      <c r="QSU100" s="54"/>
      <c r="QSV100" s="54"/>
      <c r="QSW100" s="54"/>
      <c r="QSX100" s="54"/>
      <c r="QSY100" s="54"/>
      <c r="QSZ100" s="54"/>
      <c r="QTA100" s="54"/>
      <c r="QTB100" s="54"/>
      <c r="QTC100" s="54"/>
      <c r="QTD100" s="54"/>
      <c r="QTE100" s="54"/>
      <c r="QTF100" s="54"/>
      <c r="QTG100" s="54"/>
      <c r="QTH100" s="54"/>
      <c r="QTI100" s="54"/>
      <c r="QTJ100" s="54"/>
      <c r="QTK100" s="54"/>
      <c r="QTL100" s="54"/>
      <c r="QTM100" s="54"/>
      <c r="QTN100" s="54"/>
      <c r="QTO100" s="54"/>
      <c r="QTP100" s="54"/>
      <c r="QTQ100" s="54"/>
      <c r="QTR100" s="54"/>
      <c r="QTS100" s="54"/>
      <c r="QTT100" s="54"/>
      <c r="QTU100" s="54"/>
      <c r="QTV100" s="54"/>
      <c r="QTW100" s="54"/>
      <c r="QTX100" s="54"/>
      <c r="QTY100" s="54"/>
      <c r="QTZ100" s="54"/>
      <c r="QUA100" s="54"/>
      <c r="QUB100" s="54"/>
      <c r="QUC100" s="54"/>
      <c r="QUD100" s="54"/>
      <c r="QUE100" s="54"/>
      <c r="QUF100" s="54"/>
      <c r="QUG100" s="54"/>
      <c r="QUH100" s="54"/>
      <c r="QUI100" s="54"/>
      <c r="QUJ100" s="54"/>
      <c r="QUK100" s="54"/>
      <c r="QUL100" s="54"/>
      <c r="QUM100" s="54"/>
      <c r="QUN100" s="54"/>
      <c r="QUO100" s="54"/>
      <c r="QUP100" s="54"/>
      <c r="QUQ100" s="54"/>
      <c r="QUR100" s="54"/>
      <c r="QUS100" s="54"/>
      <c r="QUT100" s="54"/>
      <c r="QUU100" s="54"/>
      <c r="QUV100" s="54"/>
      <c r="QUW100" s="54"/>
      <c r="QUX100" s="54"/>
      <c r="QUY100" s="54"/>
      <c r="QUZ100" s="54"/>
      <c r="QVA100" s="54"/>
      <c r="QVB100" s="54"/>
      <c r="QVC100" s="54"/>
      <c r="QVD100" s="54"/>
      <c r="QVE100" s="54"/>
      <c r="QVF100" s="54"/>
      <c r="QVG100" s="54"/>
      <c r="QVH100" s="54"/>
      <c r="QVI100" s="54"/>
      <c r="QVJ100" s="54"/>
      <c r="QVK100" s="54"/>
      <c r="QVL100" s="54"/>
      <c r="QVM100" s="54"/>
      <c r="QVN100" s="54"/>
      <c r="QVO100" s="54"/>
      <c r="QVP100" s="54"/>
      <c r="QVQ100" s="54"/>
      <c r="QVR100" s="54"/>
      <c r="QVS100" s="54"/>
      <c r="QVT100" s="54"/>
      <c r="QVU100" s="54"/>
      <c r="QVV100" s="54"/>
      <c r="QVW100" s="54"/>
      <c r="QVX100" s="54"/>
      <c r="QVY100" s="54"/>
      <c r="QVZ100" s="54"/>
      <c r="QWA100" s="54"/>
      <c r="QWB100" s="54"/>
      <c r="QWC100" s="54"/>
      <c r="QWD100" s="54"/>
      <c r="QWE100" s="54"/>
      <c r="QWF100" s="54"/>
      <c r="QWG100" s="54"/>
      <c r="QWH100" s="54"/>
      <c r="QWI100" s="54"/>
      <c r="QWJ100" s="54"/>
      <c r="QWK100" s="54"/>
      <c r="QWL100" s="54"/>
      <c r="QWM100" s="54"/>
      <c r="QWN100" s="54"/>
      <c r="QWO100" s="54"/>
      <c r="QWP100" s="54"/>
      <c r="QWQ100" s="54"/>
      <c r="QWR100" s="54"/>
      <c r="QWS100" s="54"/>
      <c r="QWT100" s="54"/>
      <c r="QWU100" s="54"/>
      <c r="QWV100" s="54"/>
      <c r="QWW100" s="54"/>
      <c r="QWX100" s="54"/>
      <c r="QWY100" s="54"/>
      <c r="QWZ100" s="54"/>
      <c r="QXA100" s="54"/>
      <c r="QXB100" s="54"/>
      <c r="QXC100" s="54"/>
      <c r="QXD100" s="54"/>
      <c r="QXE100" s="54"/>
      <c r="QXF100" s="54"/>
      <c r="QXG100" s="54"/>
      <c r="QXH100" s="54"/>
      <c r="QXI100" s="54"/>
      <c r="QXJ100" s="54"/>
      <c r="QXK100" s="54"/>
      <c r="QXL100" s="54"/>
      <c r="QXM100" s="54"/>
      <c r="QXN100" s="54"/>
      <c r="QXO100" s="54"/>
      <c r="QXP100" s="54"/>
      <c r="QXQ100" s="54"/>
      <c r="QXR100" s="54"/>
      <c r="QXS100" s="54"/>
      <c r="QXT100" s="54"/>
      <c r="QXU100" s="54"/>
      <c r="QXV100" s="54"/>
      <c r="QXW100" s="54"/>
      <c r="QXX100" s="54"/>
      <c r="QXY100" s="54"/>
      <c r="QXZ100" s="54"/>
      <c r="QYA100" s="54"/>
      <c r="QYB100" s="54"/>
      <c r="QYC100" s="54"/>
      <c r="QYD100" s="54"/>
      <c r="QYE100" s="54"/>
      <c r="QYF100" s="54"/>
      <c r="QYG100" s="54"/>
      <c r="QYH100" s="54"/>
      <c r="QYI100" s="54"/>
      <c r="QYJ100" s="54"/>
      <c r="QYK100" s="54"/>
      <c r="QYL100" s="54"/>
      <c r="QYM100" s="54"/>
      <c r="QYN100" s="54"/>
      <c r="QYO100" s="54"/>
      <c r="QYP100" s="54"/>
      <c r="QYQ100" s="54"/>
      <c r="QYR100" s="54"/>
      <c r="QYS100" s="54"/>
      <c r="QYT100" s="54"/>
      <c r="QYU100" s="54"/>
      <c r="QYV100" s="54"/>
      <c r="QYW100" s="54"/>
      <c r="QYX100" s="54"/>
      <c r="QYY100" s="54"/>
      <c r="QYZ100" s="54"/>
      <c r="QZA100" s="54"/>
      <c r="QZB100" s="54"/>
      <c r="QZC100" s="54"/>
      <c r="QZD100" s="54"/>
      <c r="QZE100" s="54"/>
      <c r="QZF100" s="54"/>
      <c r="QZG100" s="54"/>
      <c r="QZH100" s="54"/>
      <c r="QZI100" s="54"/>
      <c r="QZJ100" s="54"/>
      <c r="QZK100" s="54"/>
      <c r="QZL100" s="54"/>
      <c r="QZM100" s="54"/>
      <c r="QZN100" s="54"/>
      <c r="QZO100" s="54"/>
      <c r="QZP100" s="54"/>
      <c r="QZQ100" s="54"/>
      <c r="QZR100" s="54"/>
      <c r="QZS100" s="54"/>
      <c r="QZT100" s="54"/>
      <c r="QZU100" s="54"/>
      <c r="QZV100" s="54"/>
      <c r="QZW100" s="54"/>
      <c r="QZX100" s="54"/>
      <c r="QZY100" s="54"/>
      <c r="QZZ100" s="54"/>
      <c r="RAA100" s="54"/>
      <c r="RAB100" s="54"/>
      <c r="RAC100" s="54"/>
      <c r="RAD100" s="54"/>
      <c r="RAE100" s="54"/>
      <c r="RAF100" s="54"/>
      <c r="RAG100" s="54"/>
      <c r="RAH100" s="54"/>
      <c r="RAI100" s="54"/>
      <c r="RAJ100" s="54"/>
      <c r="RAK100" s="54"/>
      <c r="RAL100" s="54"/>
      <c r="RAM100" s="54"/>
      <c r="RAN100" s="54"/>
      <c r="RAO100" s="54"/>
      <c r="RAP100" s="54"/>
      <c r="RAQ100" s="54"/>
      <c r="RAR100" s="54"/>
      <c r="RAS100" s="54"/>
      <c r="RAT100" s="54"/>
      <c r="RAU100" s="54"/>
      <c r="RAV100" s="54"/>
      <c r="RAW100" s="54"/>
      <c r="RAX100" s="54"/>
      <c r="RAY100" s="54"/>
      <c r="RAZ100" s="54"/>
      <c r="RBA100" s="54"/>
      <c r="RBB100" s="54"/>
      <c r="RBC100" s="54"/>
      <c r="RBD100" s="54"/>
      <c r="RBE100" s="54"/>
      <c r="RBF100" s="54"/>
      <c r="RBG100" s="54"/>
      <c r="RBH100" s="54"/>
      <c r="RBI100" s="54"/>
      <c r="RBJ100" s="54"/>
      <c r="RBK100" s="54"/>
      <c r="RBL100" s="54"/>
      <c r="RBM100" s="54"/>
      <c r="RBN100" s="54"/>
      <c r="RBO100" s="54"/>
      <c r="RBP100" s="54"/>
      <c r="RBQ100" s="54"/>
      <c r="RBR100" s="54"/>
      <c r="RBS100" s="54"/>
      <c r="RBT100" s="54"/>
      <c r="RBU100" s="54"/>
      <c r="RBV100" s="54"/>
      <c r="RBW100" s="54"/>
      <c r="RBX100" s="54"/>
      <c r="RBY100" s="54"/>
      <c r="RBZ100" s="54"/>
      <c r="RCA100" s="54"/>
      <c r="RCB100" s="54"/>
      <c r="RCC100" s="54"/>
      <c r="RCD100" s="54"/>
      <c r="RCE100" s="54"/>
      <c r="RCF100" s="54"/>
      <c r="RCG100" s="54"/>
      <c r="RCH100" s="54"/>
      <c r="RCI100" s="54"/>
      <c r="RCJ100" s="54"/>
      <c r="RCK100" s="54"/>
      <c r="RCL100" s="54"/>
      <c r="RCM100" s="54"/>
      <c r="RCN100" s="54"/>
      <c r="RCO100" s="54"/>
      <c r="RCP100" s="54"/>
      <c r="RCQ100" s="54"/>
      <c r="RCR100" s="54"/>
      <c r="RCS100" s="54"/>
      <c r="RCT100" s="54"/>
      <c r="RCU100" s="54"/>
      <c r="RCV100" s="54"/>
      <c r="RCW100" s="54"/>
      <c r="RCX100" s="54"/>
      <c r="RCY100" s="54"/>
      <c r="RCZ100" s="54"/>
      <c r="RDA100" s="54"/>
      <c r="RDB100" s="54"/>
      <c r="RDC100" s="54"/>
      <c r="RDD100" s="54"/>
      <c r="RDE100" s="54"/>
      <c r="RDF100" s="54"/>
      <c r="RDG100" s="54"/>
      <c r="RDH100" s="54"/>
      <c r="RDI100" s="54"/>
      <c r="RDJ100" s="54"/>
      <c r="RDK100" s="54"/>
      <c r="RDL100" s="54"/>
      <c r="RDM100" s="54"/>
      <c r="RDN100" s="54"/>
      <c r="RDO100" s="54"/>
      <c r="RDP100" s="54"/>
      <c r="RDQ100" s="54"/>
      <c r="RDR100" s="54"/>
      <c r="RDS100" s="54"/>
      <c r="RDT100" s="54"/>
      <c r="RDU100" s="54"/>
      <c r="RDV100" s="54"/>
      <c r="RDW100" s="54"/>
      <c r="RDX100" s="54"/>
      <c r="RDY100" s="54"/>
      <c r="RDZ100" s="54"/>
      <c r="REA100" s="54"/>
      <c r="REB100" s="54"/>
      <c r="REC100" s="54"/>
      <c r="RED100" s="54"/>
      <c r="REE100" s="54"/>
      <c r="REF100" s="54"/>
      <c r="REG100" s="54"/>
      <c r="REH100" s="54"/>
      <c r="REI100" s="54"/>
      <c r="REJ100" s="54"/>
      <c r="REK100" s="54"/>
      <c r="REL100" s="54"/>
      <c r="REM100" s="54"/>
      <c r="REN100" s="54"/>
      <c r="REO100" s="54"/>
      <c r="REP100" s="54"/>
      <c r="REQ100" s="54"/>
      <c r="RER100" s="54"/>
      <c r="RES100" s="54"/>
      <c r="RET100" s="54"/>
      <c r="REU100" s="54"/>
      <c r="REV100" s="54"/>
      <c r="REW100" s="54"/>
      <c r="REX100" s="54"/>
      <c r="REY100" s="54"/>
      <c r="REZ100" s="54"/>
      <c r="RFA100" s="54"/>
      <c r="RFB100" s="54"/>
      <c r="RFC100" s="54"/>
      <c r="RFD100" s="54"/>
      <c r="RFE100" s="54"/>
      <c r="RFF100" s="54"/>
      <c r="RFG100" s="54"/>
      <c r="RFH100" s="54"/>
      <c r="RFI100" s="54"/>
      <c r="RFJ100" s="54"/>
      <c r="RFK100" s="54"/>
      <c r="RFL100" s="54"/>
      <c r="RFM100" s="54"/>
      <c r="RFN100" s="54"/>
      <c r="RFO100" s="54"/>
      <c r="RFP100" s="54"/>
      <c r="RFQ100" s="54"/>
      <c r="RFR100" s="54"/>
      <c r="RFS100" s="54"/>
      <c r="RFT100" s="54"/>
      <c r="RFU100" s="54"/>
      <c r="RFV100" s="54"/>
      <c r="RFW100" s="54"/>
      <c r="RFX100" s="54"/>
      <c r="RFY100" s="54"/>
      <c r="RFZ100" s="54"/>
      <c r="RGA100" s="54"/>
      <c r="RGB100" s="54"/>
      <c r="RGC100" s="54"/>
      <c r="RGD100" s="54"/>
      <c r="RGE100" s="54"/>
      <c r="RGF100" s="54"/>
      <c r="RGG100" s="54"/>
      <c r="RGH100" s="54"/>
      <c r="RGI100" s="54"/>
      <c r="RGJ100" s="54"/>
      <c r="RGK100" s="54"/>
      <c r="RGL100" s="54"/>
      <c r="RGM100" s="54"/>
      <c r="RGN100" s="54"/>
      <c r="RGO100" s="54"/>
      <c r="RGP100" s="54"/>
      <c r="RGQ100" s="54"/>
      <c r="RGR100" s="54"/>
      <c r="RGS100" s="54"/>
      <c r="RGT100" s="54"/>
      <c r="RGU100" s="54"/>
      <c r="RGV100" s="54"/>
      <c r="RGW100" s="54"/>
      <c r="RGX100" s="54"/>
      <c r="RGY100" s="54"/>
      <c r="RGZ100" s="54"/>
      <c r="RHA100" s="54"/>
      <c r="RHB100" s="54"/>
      <c r="RHC100" s="54"/>
      <c r="RHD100" s="54"/>
      <c r="RHE100" s="54"/>
      <c r="RHF100" s="54"/>
      <c r="RHG100" s="54"/>
      <c r="RHH100" s="54"/>
      <c r="RHI100" s="54"/>
      <c r="RHJ100" s="54"/>
      <c r="RHK100" s="54"/>
      <c r="RHL100" s="54"/>
      <c r="RHM100" s="54"/>
      <c r="RHN100" s="54"/>
      <c r="RHO100" s="54"/>
      <c r="RHP100" s="54"/>
      <c r="RHQ100" s="54"/>
      <c r="RHR100" s="54"/>
      <c r="RHS100" s="54"/>
      <c r="RHT100" s="54"/>
      <c r="RHU100" s="54"/>
      <c r="RHV100" s="54"/>
      <c r="RHW100" s="54"/>
      <c r="RHX100" s="54"/>
      <c r="RHY100" s="54"/>
      <c r="RHZ100" s="54"/>
      <c r="RIA100" s="54"/>
      <c r="RIB100" s="54"/>
      <c r="RIC100" s="54"/>
      <c r="RID100" s="54"/>
      <c r="RIE100" s="54"/>
      <c r="RIF100" s="54"/>
      <c r="RIG100" s="54"/>
      <c r="RIH100" s="54"/>
      <c r="RII100" s="54"/>
      <c r="RIJ100" s="54"/>
      <c r="RIK100" s="54"/>
      <c r="RIL100" s="54"/>
      <c r="RIM100" s="54"/>
      <c r="RIN100" s="54"/>
      <c r="RIO100" s="54"/>
      <c r="RIP100" s="54"/>
      <c r="RIQ100" s="54"/>
      <c r="RIR100" s="54"/>
      <c r="RIS100" s="54"/>
      <c r="RIT100" s="54"/>
      <c r="RIU100" s="54"/>
      <c r="RIV100" s="54"/>
      <c r="RIW100" s="54"/>
      <c r="RIX100" s="54"/>
      <c r="RIY100" s="54"/>
      <c r="RIZ100" s="54"/>
      <c r="RJA100" s="54"/>
      <c r="RJB100" s="54"/>
      <c r="RJC100" s="54"/>
      <c r="RJD100" s="54"/>
      <c r="RJE100" s="54"/>
      <c r="RJF100" s="54"/>
      <c r="RJG100" s="54"/>
      <c r="RJH100" s="54"/>
      <c r="RJI100" s="54"/>
      <c r="RJJ100" s="54"/>
      <c r="RJK100" s="54"/>
      <c r="RJL100" s="54"/>
      <c r="RJM100" s="54"/>
      <c r="RJN100" s="54"/>
      <c r="RJO100" s="54"/>
      <c r="RJP100" s="54"/>
      <c r="RJQ100" s="54"/>
      <c r="RJR100" s="54"/>
      <c r="RJS100" s="54"/>
      <c r="RJT100" s="54"/>
      <c r="RJU100" s="54"/>
      <c r="RJV100" s="54"/>
      <c r="RJW100" s="54"/>
      <c r="RJX100" s="54"/>
      <c r="RJY100" s="54"/>
      <c r="RJZ100" s="54"/>
      <c r="RKA100" s="54"/>
      <c r="RKB100" s="54"/>
      <c r="RKC100" s="54"/>
      <c r="RKD100" s="54"/>
      <c r="RKE100" s="54"/>
      <c r="RKF100" s="54"/>
      <c r="RKG100" s="54"/>
      <c r="RKH100" s="54"/>
      <c r="RKI100" s="54"/>
      <c r="RKJ100" s="54"/>
      <c r="RKK100" s="54"/>
      <c r="RKL100" s="54"/>
      <c r="RKM100" s="54"/>
      <c r="RKN100" s="54"/>
      <c r="RKO100" s="54"/>
      <c r="RKP100" s="54"/>
      <c r="RKQ100" s="54"/>
      <c r="RKR100" s="54"/>
      <c r="RKS100" s="54"/>
      <c r="RKT100" s="54"/>
      <c r="RKU100" s="54"/>
      <c r="RKV100" s="54"/>
      <c r="RKW100" s="54"/>
      <c r="RKX100" s="54"/>
      <c r="RKY100" s="54"/>
      <c r="RKZ100" s="54"/>
      <c r="RLA100" s="54"/>
      <c r="RLB100" s="54"/>
      <c r="RLC100" s="54"/>
      <c r="RLD100" s="54"/>
      <c r="RLE100" s="54"/>
      <c r="RLF100" s="54"/>
      <c r="RLG100" s="54"/>
      <c r="RLH100" s="54"/>
      <c r="RLI100" s="54"/>
      <c r="RLJ100" s="54"/>
      <c r="RLK100" s="54"/>
      <c r="RLL100" s="54"/>
      <c r="RLM100" s="54"/>
      <c r="RLN100" s="54"/>
      <c r="RLO100" s="54"/>
      <c r="RLP100" s="54"/>
      <c r="RLQ100" s="54"/>
      <c r="RLR100" s="54"/>
      <c r="RLS100" s="54"/>
      <c r="RLT100" s="54"/>
      <c r="RLU100" s="54"/>
      <c r="RLV100" s="54"/>
      <c r="RLW100" s="54"/>
      <c r="RLX100" s="54"/>
      <c r="RLY100" s="54"/>
      <c r="RLZ100" s="54"/>
      <c r="RMA100" s="54"/>
      <c r="RMB100" s="54"/>
      <c r="RMC100" s="54"/>
      <c r="RMD100" s="54"/>
      <c r="RME100" s="54"/>
      <c r="RMF100" s="54"/>
      <c r="RMG100" s="54"/>
      <c r="RMH100" s="54"/>
      <c r="RMI100" s="54"/>
      <c r="RMJ100" s="54"/>
      <c r="RMK100" s="54"/>
      <c r="RML100" s="54"/>
      <c r="RMM100" s="54"/>
      <c r="RMN100" s="54"/>
      <c r="RMO100" s="54"/>
      <c r="RMP100" s="54"/>
      <c r="RMQ100" s="54"/>
      <c r="RMR100" s="54"/>
      <c r="RMS100" s="54"/>
      <c r="RMT100" s="54"/>
      <c r="RMU100" s="54"/>
      <c r="RMV100" s="54"/>
      <c r="RMW100" s="54"/>
      <c r="RMX100" s="54"/>
      <c r="RMY100" s="54"/>
      <c r="RMZ100" s="54"/>
      <c r="RNA100" s="54"/>
      <c r="RNB100" s="54"/>
      <c r="RNC100" s="54"/>
      <c r="RND100" s="54"/>
      <c r="RNE100" s="54"/>
      <c r="RNF100" s="54"/>
      <c r="RNG100" s="54"/>
      <c r="RNH100" s="54"/>
      <c r="RNI100" s="54"/>
      <c r="RNJ100" s="54"/>
      <c r="RNK100" s="54"/>
      <c r="RNL100" s="54"/>
      <c r="RNM100" s="54"/>
      <c r="RNN100" s="54"/>
      <c r="RNO100" s="54"/>
      <c r="RNP100" s="54"/>
      <c r="RNQ100" s="54"/>
      <c r="RNR100" s="54"/>
      <c r="RNS100" s="54"/>
      <c r="RNT100" s="54"/>
      <c r="RNU100" s="54"/>
      <c r="RNV100" s="54"/>
      <c r="RNW100" s="54"/>
      <c r="RNX100" s="54"/>
      <c r="RNY100" s="54"/>
      <c r="RNZ100" s="54"/>
      <c r="ROA100" s="54"/>
      <c r="ROB100" s="54"/>
      <c r="ROC100" s="54"/>
      <c r="ROD100" s="54"/>
      <c r="ROE100" s="54"/>
      <c r="ROF100" s="54"/>
      <c r="ROG100" s="54"/>
      <c r="ROH100" s="54"/>
      <c r="ROI100" s="54"/>
      <c r="ROJ100" s="54"/>
      <c r="ROK100" s="54"/>
      <c r="ROL100" s="54"/>
      <c r="ROM100" s="54"/>
      <c r="RON100" s="54"/>
      <c r="ROO100" s="54"/>
      <c r="ROP100" s="54"/>
      <c r="ROQ100" s="54"/>
      <c r="ROR100" s="54"/>
      <c r="ROS100" s="54"/>
      <c r="ROT100" s="54"/>
      <c r="ROU100" s="54"/>
      <c r="ROV100" s="54"/>
      <c r="ROW100" s="54"/>
      <c r="ROX100" s="54"/>
      <c r="ROY100" s="54"/>
      <c r="ROZ100" s="54"/>
      <c r="RPA100" s="54"/>
      <c r="RPB100" s="54"/>
      <c r="RPC100" s="54"/>
      <c r="RPD100" s="54"/>
      <c r="RPE100" s="54"/>
      <c r="RPF100" s="54"/>
      <c r="RPG100" s="54"/>
      <c r="RPH100" s="54"/>
      <c r="RPI100" s="54"/>
      <c r="RPJ100" s="54"/>
      <c r="RPK100" s="54"/>
      <c r="RPL100" s="54"/>
      <c r="RPM100" s="54"/>
      <c r="RPN100" s="54"/>
      <c r="RPO100" s="54"/>
      <c r="RPP100" s="54"/>
      <c r="RPQ100" s="54"/>
      <c r="RPR100" s="54"/>
      <c r="RPS100" s="54"/>
      <c r="RPT100" s="54"/>
      <c r="RPU100" s="54"/>
      <c r="RPV100" s="54"/>
      <c r="RPW100" s="54"/>
      <c r="RPX100" s="54"/>
      <c r="RPY100" s="54"/>
      <c r="RPZ100" s="54"/>
      <c r="RQA100" s="54"/>
      <c r="RQB100" s="54"/>
      <c r="RQC100" s="54"/>
      <c r="RQD100" s="54"/>
      <c r="RQE100" s="54"/>
      <c r="RQF100" s="54"/>
      <c r="RQG100" s="54"/>
      <c r="RQH100" s="54"/>
      <c r="RQI100" s="54"/>
      <c r="RQJ100" s="54"/>
      <c r="RQK100" s="54"/>
      <c r="RQL100" s="54"/>
      <c r="RQM100" s="54"/>
      <c r="RQN100" s="54"/>
      <c r="RQO100" s="54"/>
      <c r="RQP100" s="54"/>
      <c r="RQQ100" s="54"/>
      <c r="RQR100" s="54"/>
      <c r="RQS100" s="54"/>
      <c r="RQT100" s="54"/>
      <c r="RQU100" s="54"/>
      <c r="RQV100" s="54"/>
      <c r="RQW100" s="54"/>
      <c r="RQX100" s="54"/>
      <c r="RQY100" s="54"/>
      <c r="RQZ100" s="54"/>
      <c r="RRA100" s="54"/>
      <c r="RRB100" s="54"/>
      <c r="RRC100" s="54"/>
      <c r="RRD100" s="54"/>
      <c r="RRE100" s="54"/>
      <c r="RRF100" s="54"/>
      <c r="RRG100" s="54"/>
      <c r="RRH100" s="54"/>
      <c r="RRI100" s="54"/>
      <c r="RRJ100" s="54"/>
      <c r="RRK100" s="54"/>
      <c r="RRL100" s="54"/>
      <c r="RRM100" s="54"/>
      <c r="RRN100" s="54"/>
      <c r="RRO100" s="54"/>
      <c r="RRP100" s="54"/>
      <c r="RRQ100" s="54"/>
      <c r="RRR100" s="54"/>
      <c r="RRS100" s="54"/>
      <c r="RRT100" s="54"/>
      <c r="RRU100" s="54"/>
      <c r="RRV100" s="54"/>
      <c r="RRW100" s="54"/>
      <c r="RRX100" s="54"/>
      <c r="RRY100" s="54"/>
      <c r="RRZ100" s="54"/>
      <c r="RSA100" s="54"/>
      <c r="RSB100" s="54"/>
      <c r="RSC100" s="54"/>
      <c r="RSD100" s="54"/>
      <c r="RSE100" s="54"/>
      <c r="RSF100" s="54"/>
      <c r="RSG100" s="54"/>
      <c r="RSH100" s="54"/>
      <c r="RSI100" s="54"/>
      <c r="RSJ100" s="54"/>
      <c r="RSK100" s="54"/>
      <c r="RSL100" s="54"/>
      <c r="RSM100" s="54"/>
      <c r="RSN100" s="54"/>
      <c r="RSO100" s="54"/>
      <c r="RSP100" s="54"/>
      <c r="RSQ100" s="54"/>
      <c r="RSR100" s="54"/>
      <c r="RSS100" s="54"/>
      <c r="RST100" s="54"/>
      <c r="RSU100" s="54"/>
      <c r="RSV100" s="54"/>
      <c r="RSW100" s="54"/>
      <c r="RSX100" s="54"/>
      <c r="RSY100" s="54"/>
      <c r="RSZ100" s="54"/>
      <c r="RTA100" s="54"/>
      <c r="RTB100" s="54"/>
      <c r="RTC100" s="54"/>
      <c r="RTD100" s="54"/>
      <c r="RTE100" s="54"/>
      <c r="RTF100" s="54"/>
      <c r="RTG100" s="54"/>
      <c r="RTH100" s="54"/>
      <c r="RTI100" s="54"/>
      <c r="RTJ100" s="54"/>
      <c r="RTK100" s="54"/>
      <c r="RTL100" s="54"/>
      <c r="RTM100" s="54"/>
      <c r="RTN100" s="54"/>
      <c r="RTO100" s="54"/>
      <c r="RTP100" s="54"/>
      <c r="RTQ100" s="54"/>
      <c r="RTR100" s="54"/>
      <c r="RTS100" s="54"/>
      <c r="RTT100" s="54"/>
      <c r="RTU100" s="54"/>
      <c r="RTV100" s="54"/>
      <c r="RTW100" s="54"/>
      <c r="RTX100" s="54"/>
      <c r="RTY100" s="54"/>
      <c r="RTZ100" s="54"/>
      <c r="RUA100" s="54"/>
      <c r="RUB100" s="54"/>
      <c r="RUC100" s="54"/>
      <c r="RUD100" s="54"/>
      <c r="RUE100" s="54"/>
      <c r="RUF100" s="54"/>
      <c r="RUG100" s="54"/>
      <c r="RUH100" s="54"/>
      <c r="RUI100" s="54"/>
      <c r="RUJ100" s="54"/>
      <c r="RUK100" s="54"/>
      <c r="RUL100" s="54"/>
      <c r="RUM100" s="54"/>
      <c r="RUN100" s="54"/>
      <c r="RUO100" s="54"/>
      <c r="RUP100" s="54"/>
      <c r="RUQ100" s="54"/>
      <c r="RUR100" s="54"/>
      <c r="RUS100" s="54"/>
      <c r="RUT100" s="54"/>
      <c r="RUU100" s="54"/>
      <c r="RUV100" s="54"/>
      <c r="RUW100" s="54"/>
      <c r="RUX100" s="54"/>
      <c r="RUY100" s="54"/>
      <c r="RUZ100" s="54"/>
      <c r="RVA100" s="54"/>
      <c r="RVB100" s="54"/>
      <c r="RVC100" s="54"/>
      <c r="RVD100" s="54"/>
      <c r="RVE100" s="54"/>
      <c r="RVF100" s="54"/>
      <c r="RVG100" s="54"/>
      <c r="RVH100" s="54"/>
      <c r="RVI100" s="54"/>
      <c r="RVJ100" s="54"/>
      <c r="RVK100" s="54"/>
      <c r="RVL100" s="54"/>
      <c r="RVM100" s="54"/>
      <c r="RVN100" s="54"/>
      <c r="RVO100" s="54"/>
      <c r="RVP100" s="54"/>
      <c r="RVQ100" s="54"/>
      <c r="RVR100" s="54"/>
      <c r="RVS100" s="54"/>
      <c r="RVT100" s="54"/>
      <c r="RVU100" s="54"/>
      <c r="RVV100" s="54"/>
      <c r="RVW100" s="54"/>
      <c r="RVX100" s="54"/>
      <c r="RVY100" s="54"/>
      <c r="RVZ100" s="54"/>
      <c r="RWA100" s="54"/>
      <c r="RWB100" s="54"/>
      <c r="RWC100" s="54"/>
      <c r="RWD100" s="54"/>
      <c r="RWE100" s="54"/>
      <c r="RWF100" s="54"/>
      <c r="RWG100" s="54"/>
      <c r="RWH100" s="54"/>
      <c r="RWI100" s="54"/>
      <c r="RWJ100" s="54"/>
      <c r="RWK100" s="54"/>
      <c r="RWL100" s="54"/>
      <c r="RWM100" s="54"/>
      <c r="RWN100" s="54"/>
      <c r="RWO100" s="54"/>
      <c r="RWP100" s="54"/>
      <c r="RWQ100" s="54"/>
      <c r="RWR100" s="54"/>
      <c r="RWS100" s="54"/>
      <c r="RWT100" s="54"/>
      <c r="RWU100" s="54"/>
      <c r="RWV100" s="54"/>
      <c r="RWW100" s="54"/>
      <c r="RWX100" s="54"/>
      <c r="RWY100" s="54"/>
      <c r="RWZ100" s="54"/>
      <c r="RXA100" s="54"/>
      <c r="RXB100" s="54"/>
      <c r="RXC100" s="54"/>
      <c r="RXD100" s="54"/>
      <c r="RXE100" s="54"/>
      <c r="RXF100" s="54"/>
      <c r="RXG100" s="54"/>
      <c r="RXH100" s="54"/>
      <c r="RXI100" s="54"/>
      <c r="RXJ100" s="54"/>
      <c r="RXK100" s="54"/>
      <c r="RXL100" s="54"/>
      <c r="RXM100" s="54"/>
      <c r="RXN100" s="54"/>
      <c r="RXO100" s="54"/>
      <c r="RXP100" s="54"/>
      <c r="RXQ100" s="54"/>
      <c r="RXR100" s="54"/>
      <c r="RXS100" s="54"/>
      <c r="RXT100" s="54"/>
      <c r="RXU100" s="54"/>
      <c r="RXV100" s="54"/>
      <c r="RXW100" s="54"/>
      <c r="RXX100" s="54"/>
      <c r="RXY100" s="54"/>
      <c r="RXZ100" s="54"/>
      <c r="RYA100" s="54"/>
      <c r="RYB100" s="54"/>
      <c r="RYC100" s="54"/>
      <c r="RYD100" s="54"/>
      <c r="RYE100" s="54"/>
      <c r="RYF100" s="54"/>
      <c r="RYG100" s="54"/>
      <c r="RYH100" s="54"/>
      <c r="RYI100" s="54"/>
      <c r="RYJ100" s="54"/>
      <c r="RYK100" s="54"/>
      <c r="RYL100" s="54"/>
      <c r="RYM100" s="54"/>
      <c r="RYN100" s="54"/>
      <c r="RYO100" s="54"/>
      <c r="RYP100" s="54"/>
      <c r="RYQ100" s="54"/>
      <c r="RYR100" s="54"/>
      <c r="RYS100" s="54"/>
      <c r="RYT100" s="54"/>
      <c r="RYU100" s="54"/>
      <c r="RYV100" s="54"/>
      <c r="RYW100" s="54"/>
      <c r="RYX100" s="54"/>
      <c r="RYY100" s="54"/>
      <c r="RYZ100" s="54"/>
      <c r="RZA100" s="54"/>
      <c r="RZB100" s="54"/>
      <c r="RZC100" s="54"/>
      <c r="RZD100" s="54"/>
      <c r="RZE100" s="54"/>
      <c r="RZF100" s="54"/>
      <c r="RZG100" s="54"/>
      <c r="RZH100" s="54"/>
      <c r="RZI100" s="54"/>
      <c r="RZJ100" s="54"/>
      <c r="RZK100" s="54"/>
      <c r="RZL100" s="54"/>
      <c r="RZM100" s="54"/>
      <c r="RZN100" s="54"/>
      <c r="RZO100" s="54"/>
      <c r="RZP100" s="54"/>
      <c r="RZQ100" s="54"/>
      <c r="RZR100" s="54"/>
      <c r="RZS100" s="54"/>
      <c r="RZT100" s="54"/>
      <c r="RZU100" s="54"/>
      <c r="RZV100" s="54"/>
      <c r="RZW100" s="54"/>
      <c r="RZX100" s="54"/>
      <c r="RZY100" s="54"/>
      <c r="RZZ100" s="54"/>
      <c r="SAA100" s="54"/>
      <c r="SAB100" s="54"/>
      <c r="SAC100" s="54"/>
      <c r="SAD100" s="54"/>
      <c r="SAE100" s="54"/>
      <c r="SAF100" s="54"/>
      <c r="SAG100" s="54"/>
      <c r="SAH100" s="54"/>
      <c r="SAI100" s="54"/>
      <c r="SAJ100" s="54"/>
      <c r="SAK100" s="54"/>
      <c r="SAL100" s="54"/>
      <c r="SAM100" s="54"/>
      <c r="SAN100" s="54"/>
      <c r="SAO100" s="54"/>
      <c r="SAP100" s="54"/>
      <c r="SAQ100" s="54"/>
      <c r="SAR100" s="54"/>
      <c r="SAS100" s="54"/>
      <c r="SAT100" s="54"/>
      <c r="SAU100" s="54"/>
      <c r="SAV100" s="54"/>
      <c r="SAW100" s="54"/>
      <c r="SAX100" s="54"/>
      <c r="SAY100" s="54"/>
      <c r="SAZ100" s="54"/>
      <c r="SBA100" s="54"/>
      <c r="SBB100" s="54"/>
      <c r="SBC100" s="54"/>
      <c r="SBD100" s="54"/>
      <c r="SBE100" s="54"/>
      <c r="SBF100" s="54"/>
      <c r="SBG100" s="54"/>
      <c r="SBH100" s="54"/>
      <c r="SBI100" s="54"/>
      <c r="SBJ100" s="54"/>
      <c r="SBK100" s="54"/>
      <c r="SBL100" s="54"/>
      <c r="SBM100" s="54"/>
      <c r="SBN100" s="54"/>
      <c r="SBO100" s="54"/>
      <c r="SBP100" s="54"/>
      <c r="SBQ100" s="54"/>
      <c r="SBR100" s="54"/>
      <c r="SBS100" s="54"/>
      <c r="SBT100" s="54"/>
      <c r="SBU100" s="54"/>
      <c r="SBV100" s="54"/>
      <c r="SBW100" s="54"/>
      <c r="SBX100" s="54"/>
      <c r="SBY100" s="54"/>
      <c r="SBZ100" s="54"/>
      <c r="SCA100" s="54"/>
      <c r="SCB100" s="54"/>
      <c r="SCC100" s="54"/>
      <c r="SCD100" s="54"/>
      <c r="SCE100" s="54"/>
      <c r="SCF100" s="54"/>
      <c r="SCG100" s="54"/>
      <c r="SCH100" s="54"/>
      <c r="SCI100" s="54"/>
      <c r="SCJ100" s="54"/>
      <c r="SCK100" s="54"/>
      <c r="SCL100" s="54"/>
      <c r="SCM100" s="54"/>
      <c r="SCN100" s="54"/>
      <c r="SCO100" s="54"/>
      <c r="SCP100" s="54"/>
      <c r="SCQ100" s="54"/>
      <c r="SCR100" s="54"/>
      <c r="SCS100" s="54"/>
      <c r="SCT100" s="54"/>
      <c r="SCU100" s="54"/>
      <c r="SCV100" s="54"/>
      <c r="SCW100" s="54"/>
      <c r="SCX100" s="54"/>
      <c r="SCY100" s="54"/>
      <c r="SCZ100" s="54"/>
      <c r="SDA100" s="54"/>
      <c r="SDB100" s="54"/>
      <c r="SDC100" s="54"/>
      <c r="SDD100" s="54"/>
      <c r="SDE100" s="54"/>
      <c r="SDF100" s="54"/>
      <c r="SDG100" s="54"/>
      <c r="SDH100" s="54"/>
      <c r="SDI100" s="54"/>
      <c r="SDJ100" s="54"/>
      <c r="SDK100" s="54"/>
      <c r="SDL100" s="54"/>
      <c r="SDM100" s="54"/>
      <c r="SDN100" s="54"/>
      <c r="SDO100" s="54"/>
      <c r="SDP100" s="54"/>
      <c r="SDQ100" s="54"/>
      <c r="SDR100" s="54"/>
      <c r="SDS100" s="54"/>
      <c r="SDT100" s="54"/>
      <c r="SDU100" s="54"/>
      <c r="SDV100" s="54"/>
      <c r="SDW100" s="54"/>
      <c r="SDX100" s="54"/>
      <c r="SDY100" s="54"/>
      <c r="SDZ100" s="54"/>
      <c r="SEA100" s="54"/>
      <c r="SEB100" s="54"/>
      <c r="SEC100" s="54"/>
      <c r="SED100" s="54"/>
      <c r="SEE100" s="54"/>
      <c r="SEF100" s="54"/>
      <c r="SEG100" s="54"/>
      <c r="SEH100" s="54"/>
      <c r="SEI100" s="54"/>
      <c r="SEJ100" s="54"/>
      <c r="SEK100" s="54"/>
      <c r="SEL100" s="54"/>
      <c r="SEM100" s="54"/>
      <c r="SEN100" s="54"/>
      <c r="SEO100" s="54"/>
      <c r="SEP100" s="54"/>
      <c r="SEQ100" s="54"/>
      <c r="SER100" s="54"/>
      <c r="SES100" s="54"/>
      <c r="SET100" s="54"/>
      <c r="SEU100" s="54"/>
      <c r="SEV100" s="54"/>
      <c r="SEW100" s="54"/>
      <c r="SEX100" s="54"/>
      <c r="SEY100" s="54"/>
      <c r="SEZ100" s="54"/>
      <c r="SFA100" s="54"/>
      <c r="SFB100" s="54"/>
      <c r="SFC100" s="54"/>
      <c r="SFD100" s="54"/>
      <c r="SFE100" s="54"/>
      <c r="SFF100" s="54"/>
      <c r="SFG100" s="54"/>
      <c r="SFH100" s="54"/>
      <c r="SFI100" s="54"/>
      <c r="SFJ100" s="54"/>
      <c r="SFK100" s="54"/>
      <c r="SFL100" s="54"/>
      <c r="SFM100" s="54"/>
      <c r="SFN100" s="54"/>
      <c r="SFO100" s="54"/>
      <c r="SFP100" s="54"/>
      <c r="SFQ100" s="54"/>
      <c r="SFR100" s="54"/>
      <c r="SFS100" s="54"/>
      <c r="SFT100" s="54"/>
      <c r="SFU100" s="54"/>
      <c r="SFV100" s="54"/>
      <c r="SFW100" s="54"/>
      <c r="SFX100" s="54"/>
      <c r="SFY100" s="54"/>
      <c r="SFZ100" s="54"/>
      <c r="SGA100" s="54"/>
      <c r="SGB100" s="54"/>
      <c r="SGC100" s="54"/>
      <c r="SGD100" s="54"/>
      <c r="SGE100" s="54"/>
      <c r="SGF100" s="54"/>
      <c r="SGG100" s="54"/>
      <c r="SGH100" s="54"/>
      <c r="SGI100" s="54"/>
      <c r="SGJ100" s="54"/>
      <c r="SGK100" s="54"/>
      <c r="SGL100" s="54"/>
      <c r="SGM100" s="54"/>
      <c r="SGN100" s="54"/>
      <c r="SGO100" s="54"/>
      <c r="SGP100" s="54"/>
      <c r="SGQ100" s="54"/>
      <c r="SGR100" s="54"/>
      <c r="SGS100" s="54"/>
      <c r="SGT100" s="54"/>
      <c r="SGU100" s="54"/>
      <c r="SGV100" s="54"/>
      <c r="SGW100" s="54"/>
      <c r="SGX100" s="54"/>
      <c r="SGY100" s="54"/>
      <c r="SGZ100" s="54"/>
      <c r="SHA100" s="54"/>
      <c r="SHB100" s="54"/>
      <c r="SHC100" s="54"/>
      <c r="SHD100" s="54"/>
      <c r="SHE100" s="54"/>
      <c r="SHF100" s="54"/>
      <c r="SHG100" s="54"/>
      <c r="SHH100" s="54"/>
      <c r="SHI100" s="54"/>
      <c r="SHJ100" s="54"/>
      <c r="SHK100" s="54"/>
      <c r="SHL100" s="54"/>
      <c r="SHM100" s="54"/>
      <c r="SHN100" s="54"/>
      <c r="SHO100" s="54"/>
      <c r="SHP100" s="54"/>
      <c r="SHQ100" s="54"/>
      <c r="SHR100" s="54"/>
      <c r="SHS100" s="54"/>
      <c r="SHT100" s="54"/>
      <c r="SHU100" s="54"/>
      <c r="SHV100" s="54"/>
      <c r="SHW100" s="54"/>
      <c r="SHX100" s="54"/>
      <c r="SHY100" s="54"/>
      <c r="SHZ100" s="54"/>
      <c r="SIA100" s="54"/>
      <c r="SIB100" s="54"/>
      <c r="SIC100" s="54"/>
      <c r="SID100" s="54"/>
      <c r="SIE100" s="54"/>
      <c r="SIF100" s="54"/>
      <c r="SIG100" s="54"/>
      <c r="SIH100" s="54"/>
      <c r="SII100" s="54"/>
      <c r="SIJ100" s="54"/>
      <c r="SIK100" s="54"/>
      <c r="SIL100" s="54"/>
      <c r="SIM100" s="54"/>
      <c r="SIN100" s="54"/>
      <c r="SIO100" s="54"/>
      <c r="SIP100" s="54"/>
      <c r="SIQ100" s="54"/>
      <c r="SIR100" s="54"/>
      <c r="SIS100" s="54"/>
      <c r="SIT100" s="54"/>
      <c r="SIU100" s="54"/>
      <c r="SIV100" s="54"/>
      <c r="SIW100" s="54"/>
      <c r="SIX100" s="54"/>
      <c r="SIY100" s="54"/>
      <c r="SIZ100" s="54"/>
      <c r="SJA100" s="54"/>
      <c r="SJB100" s="54"/>
      <c r="SJC100" s="54"/>
      <c r="SJD100" s="54"/>
      <c r="SJE100" s="54"/>
      <c r="SJF100" s="54"/>
      <c r="SJG100" s="54"/>
      <c r="SJH100" s="54"/>
      <c r="SJI100" s="54"/>
      <c r="SJJ100" s="54"/>
      <c r="SJK100" s="54"/>
      <c r="SJL100" s="54"/>
      <c r="SJM100" s="54"/>
      <c r="SJN100" s="54"/>
      <c r="SJO100" s="54"/>
      <c r="SJP100" s="54"/>
      <c r="SJQ100" s="54"/>
      <c r="SJR100" s="54"/>
      <c r="SJS100" s="54"/>
      <c r="SJT100" s="54"/>
      <c r="SJU100" s="54"/>
      <c r="SJV100" s="54"/>
      <c r="SJW100" s="54"/>
      <c r="SJX100" s="54"/>
      <c r="SJY100" s="54"/>
      <c r="SJZ100" s="54"/>
      <c r="SKA100" s="54"/>
      <c r="SKB100" s="54"/>
      <c r="SKC100" s="54"/>
      <c r="SKD100" s="54"/>
      <c r="SKE100" s="54"/>
      <c r="SKF100" s="54"/>
      <c r="SKG100" s="54"/>
      <c r="SKH100" s="54"/>
      <c r="SKI100" s="54"/>
      <c r="SKJ100" s="54"/>
      <c r="SKK100" s="54"/>
      <c r="SKL100" s="54"/>
      <c r="SKM100" s="54"/>
      <c r="SKN100" s="54"/>
      <c r="SKO100" s="54"/>
      <c r="SKP100" s="54"/>
      <c r="SKQ100" s="54"/>
      <c r="SKR100" s="54"/>
      <c r="SKS100" s="54"/>
      <c r="SKT100" s="54"/>
      <c r="SKU100" s="54"/>
      <c r="SKV100" s="54"/>
      <c r="SKW100" s="54"/>
      <c r="SKX100" s="54"/>
      <c r="SKY100" s="54"/>
      <c r="SKZ100" s="54"/>
      <c r="SLA100" s="54"/>
      <c r="SLB100" s="54"/>
      <c r="SLC100" s="54"/>
      <c r="SLD100" s="54"/>
      <c r="SLE100" s="54"/>
      <c r="SLF100" s="54"/>
      <c r="SLG100" s="54"/>
      <c r="SLH100" s="54"/>
      <c r="SLI100" s="54"/>
      <c r="SLJ100" s="54"/>
      <c r="SLK100" s="54"/>
      <c r="SLL100" s="54"/>
      <c r="SLM100" s="54"/>
      <c r="SLN100" s="54"/>
      <c r="SLO100" s="54"/>
      <c r="SLP100" s="54"/>
      <c r="SLQ100" s="54"/>
      <c r="SLR100" s="54"/>
      <c r="SLS100" s="54"/>
      <c r="SLT100" s="54"/>
      <c r="SLU100" s="54"/>
      <c r="SLV100" s="54"/>
      <c r="SLW100" s="54"/>
      <c r="SLX100" s="54"/>
      <c r="SLY100" s="54"/>
      <c r="SLZ100" s="54"/>
      <c r="SMA100" s="54"/>
      <c r="SMB100" s="54"/>
      <c r="SMC100" s="54"/>
      <c r="SMD100" s="54"/>
      <c r="SME100" s="54"/>
      <c r="SMF100" s="54"/>
      <c r="SMG100" s="54"/>
      <c r="SMH100" s="54"/>
      <c r="SMI100" s="54"/>
      <c r="SMJ100" s="54"/>
      <c r="SMK100" s="54"/>
      <c r="SML100" s="54"/>
      <c r="SMM100" s="54"/>
      <c r="SMN100" s="54"/>
      <c r="SMO100" s="54"/>
      <c r="SMP100" s="54"/>
      <c r="SMQ100" s="54"/>
      <c r="SMR100" s="54"/>
      <c r="SMS100" s="54"/>
      <c r="SMT100" s="54"/>
      <c r="SMU100" s="54"/>
      <c r="SMV100" s="54"/>
      <c r="SMW100" s="54"/>
      <c r="SMX100" s="54"/>
      <c r="SMY100" s="54"/>
      <c r="SMZ100" s="54"/>
      <c r="SNA100" s="54"/>
      <c r="SNB100" s="54"/>
      <c r="SNC100" s="54"/>
      <c r="SND100" s="54"/>
      <c r="SNE100" s="54"/>
      <c r="SNF100" s="54"/>
      <c r="SNG100" s="54"/>
      <c r="SNH100" s="54"/>
      <c r="SNI100" s="54"/>
      <c r="SNJ100" s="54"/>
      <c r="SNK100" s="54"/>
      <c r="SNL100" s="54"/>
      <c r="SNM100" s="54"/>
      <c r="SNN100" s="54"/>
      <c r="SNO100" s="54"/>
      <c r="SNP100" s="54"/>
      <c r="SNQ100" s="54"/>
      <c r="SNR100" s="54"/>
      <c r="SNS100" s="54"/>
      <c r="SNT100" s="54"/>
      <c r="SNU100" s="54"/>
      <c r="SNV100" s="54"/>
      <c r="SNW100" s="54"/>
      <c r="SNX100" s="54"/>
      <c r="SNY100" s="54"/>
      <c r="SNZ100" s="54"/>
      <c r="SOA100" s="54"/>
      <c r="SOB100" s="54"/>
      <c r="SOC100" s="54"/>
      <c r="SOD100" s="54"/>
      <c r="SOE100" s="54"/>
      <c r="SOF100" s="54"/>
      <c r="SOG100" s="54"/>
      <c r="SOH100" s="54"/>
      <c r="SOI100" s="54"/>
      <c r="SOJ100" s="54"/>
      <c r="SOK100" s="54"/>
      <c r="SOL100" s="54"/>
      <c r="SOM100" s="54"/>
      <c r="SON100" s="54"/>
      <c r="SOO100" s="54"/>
      <c r="SOP100" s="54"/>
      <c r="SOQ100" s="54"/>
      <c r="SOR100" s="54"/>
      <c r="SOS100" s="54"/>
      <c r="SOT100" s="54"/>
      <c r="SOU100" s="54"/>
      <c r="SOV100" s="54"/>
      <c r="SOW100" s="54"/>
      <c r="SOX100" s="54"/>
      <c r="SOY100" s="54"/>
      <c r="SOZ100" s="54"/>
      <c r="SPA100" s="54"/>
      <c r="SPB100" s="54"/>
      <c r="SPC100" s="54"/>
      <c r="SPD100" s="54"/>
      <c r="SPE100" s="54"/>
      <c r="SPF100" s="54"/>
      <c r="SPG100" s="54"/>
      <c r="SPH100" s="54"/>
      <c r="SPI100" s="54"/>
      <c r="SPJ100" s="54"/>
      <c r="SPK100" s="54"/>
      <c r="SPL100" s="54"/>
      <c r="SPM100" s="54"/>
      <c r="SPN100" s="54"/>
      <c r="SPO100" s="54"/>
      <c r="SPP100" s="54"/>
      <c r="SPQ100" s="54"/>
      <c r="SPR100" s="54"/>
      <c r="SPS100" s="54"/>
      <c r="SPT100" s="54"/>
      <c r="SPU100" s="54"/>
      <c r="SPV100" s="54"/>
      <c r="SPW100" s="54"/>
      <c r="SPX100" s="54"/>
      <c r="SPY100" s="54"/>
      <c r="SPZ100" s="54"/>
      <c r="SQA100" s="54"/>
      <c r="SQB100" s="54"/>
      <c r="SQC100" s="54"/>
      <c r="SQD100" s="54"/>
      <c r="SQE100" s="54"/>
      <c r="SQF100" s="54"/>
      <c r="SQG100" s="54"/>
      <c r="SQH100" s="54"/>
      <c r="SQI100" s="54"/>
      <c r="SQJ100" s="54"/>
      <c r="SQK100" s="54"/>
      <c r="SQL100" s="54"/>
      <c r="SQM100" s="54"/>
      <c r="SQN100" s="54"/>
      <c r="SQO100" s="54"/>
      <c r="SQP100" s="54"/>
      <c r="SQQ100" s="54"/>
      <c r="SQR100" s="54"/>
      <c r="SQS100" s="54"/>
      <c r="SQT100" s="54"/>
      <c r="SQU100" s="54"/>
      <c r="SQV100" s="54"/>
      <c r="SQW100" s="54"/>
      <c r="SQX100" s="54"/>
      <c r="SQY100" s="54"/>
      <c r="SQZ100" s="54"/>
      <c r="SRA100" s="54"/>
      <c r="SRB100" s="54"/>
      <c r="SRC100" s="54"/>
      <c r="SRD100" s="54"/>
      <c r="SRE100" s="54"/>
      <c r="SRF100" s="54"/>
      <c r="SRG100" s="54"/>
      <c r="SRH100" s="54"/>
      <c r="SRI100" s="54"/>
      <c r="SRJ100" s="54"/>
      <c r="SRK100" s="54"/>
      <c r="SRL100" s="54"/>
      <c r="SRM100" s="54"/>
      <c r="SRN100" s="54"/>
      <c r="SRO100" s="54"/>
      <c r="SRP100" s="54"/>
      <c r="SRQ100" s="54"/>
      <c r="SRR100" s="54"/>
      <c r="SRS100" s="54"/>
      <c r="SRT100" s="54"/>
      <c r="SRU100" s="54"/>
      <c r="SRV100" s="54"/>
      <c r="SRW100" s="54"/>
      <c r="SRX100" s="54"/>
      <c r="SRY100" s="54"/>
      <c r="SRZ100" s="54"/>
      <c r="SSA100" s="54"/>
      <c r="SSB100" s="54"/>
      <c r="SSC100" s="54"/>
      <c r="SSD100" s="54"/>
      <c r="SSE100" s="54"/>
      <c r="SSF100" s="54"/>
      <c r="SSG100" s="54"/>
      <c r="SSH100" s="54"/>
      <c r="SSI100" s="54"/>
      <c r="SSJ100" s="54"/>
      <c r="SSK100" s="54"/>
      <c r="SSL100" s="54"/>
      <c r="SSM100" s="54"/>
      <c r="SSN100" s="54"/>
      <c r="SSO100" s="54"/>
      <c r="SSP100" s="54"/>
      <c r="SSQ100" s="54"/>
      <c r="SSR100" s="54"/>
      <c r="SSS100" s="54"/>
      <c r="SST100" s="54"/>
      <c r="SSU100" s="54"/>
      <c r="SSV100" s="54"/>
      <c r="SSW100" s="54"/>
      <c r="SSX100" s="54"/>
      <c r="SSY100" s="54"/>
      <c r="SSZ100" s="54"/>
      <c r="STA100" s="54"/>
      <c r="STB100" s="54"/>
      <c r="STC100" s="54"/>
      <c r="STD100" s="54"/>
      <c r="STE100" s="54"/>
      <c r="STF100" s="54"/>
      <c r="STG100" s="54"/>
      <c r="STH100" s="54"/>
      <c r="STI100" s="54"/>
      <c r="STJ100" s="54"/>
      <c r="STK100" s="54"/>
      <c r="STL100" s="54"/>
      <c r="STM100" s="54"/>
      <c r="STN100" s="54"/>
      <c r="STO100" s="54"/>
      <c r="STP100" s="54"/>
      <c r="STQ100" s="54"/>
      <c r="STR100" s="54"/>
      <c r="STS100" s="54"/>
      <c r="STT100" s="54"/>
      <c r="STU100" s="54"/>
      <c r="STV100" s="54"/>
      <c r="STW100" s="54"/>
      <c r="STX100" s="54"/>
      <c r="STY100" s="54"/>
      <c r="STZ100" s="54"/>
      <c r="SUA100" s="54"/>
      <c r="SUB100" s="54"/>
      <c r="SUC100" s="54"/>
      <c r="SUD100" s="54"/>
      <c r="SUE100" s="54"/>
      <c r="SUF100" s="54"/>
      <c r="SUG100" s="54"/>
      <c r="SUH100" s="54"/>
      <c r="SUI100" s="54"/>
      <c r="SUJ100" s="54"/>
      <c r="SUK100" s="54"/>
      <c r="SUL100" s="54"/>
      <c r="SUM100" s="54"/>
      <c r="SUN100" s="54"/>
      <c r="SUO100" s="54"/>
      <c r="SUP100" s="54"/>
      <c r="SUQ100" s="54"/>
      <c r="SUR100" s="54"/>
      <c r="SUS100" s="54"/>
      <c r="SUT100" s="54"/>
      <c r="SUU100" s="54"/>
      <c r="SUV100" s="54"/>
      <c r="SUW100" s="54"/>
      <c r="SUX100" s="54"/>
      <c r="SUY100" s="54"/>
      <c r="SUZ100" s="54"/>
      <c r="SVA100" s="54"/>
      <c r="SVB100" s="54"/>
      <c r="SVC100" s="54"/>
      <c r="SVD100" s="54"/>
      <c r="SVE100" s="54"/>
      <c r="SVF100" s="54"/>
      <c r="SVG100" s="54"/>
      <c r="SVH100" s="54"/>
      <c r="SVI100" s="54"/>
      <c r="SVJ100" s="54"/>
      <c r="SVK100" s="54"/>
      <c r="SVL100" s="54"/>
      <c r="SVM100" s="54"/>
      <c r="SVN100" s="54"/>
      <c r="SVO100" s="54"/>
      <c r="SVP100" s="54"/>
      <c r="SVQ100" s="54"/>
      <c r="SVR100" s="54"/>
      <c r="SVS100" s="54"/>
      <c r="SVT100" s="54"/>
      <c r="SVU100" s="54"/>
      <c r="SVV100" s="54"/>
      <c r="SVW100" s="54"/>
      <c r="SVX100" s="54"/>
      <c r="SVY100" s="54"/>
      <c r="SVZ100" s="54"/>
      <c r="SWA100" s="54"/>
      <c r="SWB100" s="54"/>
      <c r="SWC100" s="54"/>
      <c r="SWD100" s="54"/>
      <c r="SWE100" s="54"/>
      <c r="SWF100" s="54"/>
      <c r="SWG100" s="54"/>
      <c r="SWH100" s="54"/>
      <c r="SWI100" s="54"/>
      <c r="SWJ100" s="54"/>
      <c r="SWK100" s="54"/>
      <c r="SWL100" s="54"/>
      <c r="SWM100" s="54"/>
      <c r="SWN100" s="54"/>
      <c r="SWO100" s="54"/>
      <c r="SWP100" s="54"/>
      <c r="SWQ100" s="54"/>
      <c r="SWR100" s="54"/>
      <c r="SWS100" s="54"/>
      <c r="SWT100" s="54"/>
      <c r="SWU100" s="54"/>
      <c r="SWV100" s="54"/>
      <c r="SWW100" s="54"/>
      <c r="SWX100" s="54"/>
      <c r="SWY100" s="54"/>
      <c r="SWZ100" s="54"/>
      <c r="SXA100" s="54"/>
      <c r="SXB100" s="54"/>
      <c r="SXC100" s="54"/>
      <c r="SXD100" s="54"/>
      <c r="SXE100" s="54"/>
      <c r="SXF100" s="54"/>
      <c r="SXG100" s="54"/>
      <c r="SXH100" s="54"/>
      <c r="SXI100" s="54"/>
      <c r="SXJ100" s="54"/>
      <c r="SXK100" s="54"/>
      <c r="SXL100" s="54"/>
      <c r="SXM100" s="54"/>
      <c r="SXN100" s="54"/>
      <c r="SXO100" s="54"/>
      <c r="SXP100" s="54"/>
      <c r="SXQ100" s="54"/>
      <c r="SXR100" s="54"/>
      <c r="SXS100" s="54"/>
      <c r="SXT100" s="54"/>
      <c r="SXU100" s="54"/>
      <c r="SXV100" s="54"/>
      <c r="SXW100" s="54"/>
      <c r="SXX100" s="54"/>
      <c r="SXY100" s="54"/>
      <c r="SXZ100" s="54"/>
      <c r="SYA100" s="54"/>
      <c r="SYB100" s="54"/>
      <c r="SYC100" s="54"/>
      <c r="SYD100" s="54"/>
      <c r="SYE100" s="54"/>
      <c r="SYF100" s="54"/>
      <c r="SYG100" s="54"/>
      <c r="SYH100" s="54"/>
      <c r="SYI100" s="54"/>
      <c r="SYJ100" s="54"/>
      <c r="SYK100" s="54"/>
      <c r="SYL100" s="54"/>
      <c r="SYM100" s="54"/>
      <c r="SYN100" s="54"/>
      <c r="SYO100" s="54"/>
      <c r="SYP100" s="54"/>
      <c r="SYQ100" s="54"/>
      <c r="SYR100" s="54"/>
      <c r="SYS100" s="54"/>
      <c r="SYT100" s="54"/>
      <c r="SYU100" s="54"/>
      <c r="SYV100" s="54"/>
      <c r="SYW100" s="54"/>
      <c r="SYX100" s="54"/>
      <c r="SYY100" s="54"/>
      <c r="SYZ100" s="54"/>
      <c r="SZA100" s="54"/>
      <c r="SZB100" s="54"/>
      <c r="SZC100" s="54"/>
      <c r="SZD100" s="54"/>
      <c r="SZE100" s="54"/>
      <c r="SZF100" s="54"/>
      <c r="SZG100" s="54"/>
      <c r="SZH100" s="54"/>
      <c r="SZI100" s="54"/>
      <c r="SZJ100" s="54"/>
      <c r="SZK100" s="54"/>
      <c r="SZL100" s="54"/>
      <c r="SZM100" s="54"/>
      <c r="SZN100" s="54"/>
      <c r="SZO100" s="54"/>
      <c r="SZP100" s="54"/>
      <c r="SZQ100" s="54"/>
      <c r="SZR100" s="54"/>
      <c r="SZS100" s="54"/>
      <c r="SZT100" s="54"/>
      <c r="SZU100" s="54"/>
      <c r="SZV100" s="54"/>
      <c r="SZW100" s="54"/>
      <c r="SZX100" s="54"/>
      <c r="SZY100" s="54"/>
      <c r="SZZ100" s="54"/>
      <c r="TAA100" s="54"/>
      <c r="TAB100" s="54"/>
      <c r="TAC100" s="54"/>
      <c r="TAD100" s="54"/>
      <c r="TAE100" s="54"/>
      <c r="TAF100" s="54"/>
      <c r="TAG100" s="54"/>
      <c r="TAH100" s="54"/>
      <c r="TAI100" s="54"/>
      <c r="TAJ100" s="54"/>
      <c r="TAK100" s="54"/>
      <c r="TAL100" s="54"/>
      <c r="TAM100" s="54"/>
      <c r="TAN100" s="54"/>
      <c r="TAO100" s="54"/>
      <c r="TAP100" s="54"/>
      <c r="TAQ100" s="54"/>
      <c r="TAR100" s="54"/>
      <c r="TAS100" s="54"/>
      <c r="TAT100" s="54"/>
      <c r="TAU100" s="54"/>
      <c r="TAV100" s="54"/>
      <c r="TAW100" s="54"/>
      <c r="TAX100" s="54"/>
      <c r="TAY100" s="54"/>
      <c r="TAZ100" s="54"/>
      <c r="TBA100" s="54"/>
      <c r="TBB100" s="54"/>
      <c r="TBC100" s="54"/>
      <c r="TBD100" s="54"/>
      <c r="TBE100" s="54"/>
      <c r="TBF100" s="54"/>
      <c r="TBG100" s="54"/>
      <c r="TBH100" s="54"/>
      <c r="TBI100" s="54"/>
      <c r="TBJ100" s="54"/>
      <c r="TBK100" s="54"/>
      <c r="TBL100" s="54"/>
      <c r="TBM100" s="54"/>
      <c r="TBN100" s="54"/>
      <c r="TBO100" s="54"/>
      <c r="TBP100" s="54"/>
      <c r="TBQ100" s="54"/>
      <c r="TBR100" s="54"/>
      <c r="TBS100" s="54"/>
      <c r="TBT100" s="54"/>
      <c r="TBU100" s="54"/>
      <c r="TBV100" s="54"/>
      <c r="TBW100" s="54"/>
      <c r="TBX100" s="54"/>
      <c r="TBY100" s="54"/>
      <c r="TBZ100" s="54"/>
      <c r="TCA100" s="54"/>
      <c r="TCB100" s="54"/>
      <c r="TCC100" s="54"/>
      <c r="TCD100" s="54"/>
      <c r="TCE100" s="54"/>
      <c r="TCF100" s="54"/>
      <c r="TCG100" s="54"/>
      <c r="TCH100" s="54"/>
      <c r="TCI100" s="54"/>
      <c r="TCJ100" s="54"/>
      <c r="TCK100" s="54"/>
      <c r="TCL100" s="54"/>
      <c r="TCM100" s="54"/>
      <c r="TCN100" s="54"/>
      <c r="TCO100" s="54"/>
      <c r="TCP100" s="54"/>
      <c r="TCQ100" s="54"/>
      <c r="TCR100" s="54"/>
      <c r="TCS100" s="54"/>
      <c r="TCT100" s="54"/>
      <c r="TCU100" s="54"/>
      <c r="TCV100" s="54"/>
      <c r="TCW100" s="54"/>
      <c r="TCX100" s="54"/>
      <c r="TCY100" s="54"/>
      <c r="TCZ100" s="54"/>
      <c r="TDA100" s="54"/>
      <c r="TDB100" s="54"/>
      <c r="TDC100" s="54"/>
      <c r="TDD100" s="54"/>
      <c r="TDE100" s="54"/>
      <c r="TDF100" s="54"/>
      <c r="TDG100" s="54"/>
      <c r="TDH100" s="54"/>
      <c r="TDI100" s="54"/>
      <c r="TDJ100" s="54"/>
      <c r="TDK100" s="54"/>
      <c r="TDL100" s="54"/>
      <c r="TDM100" s="54"/>
      <c r="TDN100" s="54"/>
      <c r="TDO100" s="54"/>
      <c r="TDP100" s="54"/>
      <c r="TDQ100" s="54"/>
      <c r="TDR100" s="54"/>
      <c r="TDS100" s="54"/>
      <c r="TDT100" s="54"/>
      <c r="TDU100" s="54"/>
      <c r="TDV100" s="54"/>
      <c r="TDW100" s="54"/>
      <c r="TDX100" s="54"/>
      <c r="TDY100" s="54"/>
      <c r="TDZ100" s="54"/>
      <c r="TEA100" s="54"/>
      <c r="TEB100" s="54"/>
      <c r="TEC100" s="54"/>
      <c r="TED100" s="54"/>
      <c r="TEE100" s="54"/>
      <c r="TEF100" s="54"/>
      <c r="TEG100" s="54"/>
      <c r="TEH100" s="54"/>
      <c r="TEI100" s="54"/>
      <c r="TEJ100" s="54"/>
      <c r="TEK100" s="54"/>
      <c r="TEL100" s="54"/>
      <c r="TEM100" s="54"/>
      <c r="TEN100" s="54"/>
      <c r="TEO100" s="54"/>
      <c r="TEP100" s="54"/>
      <c r="TEQ100" s="54"/>
      <c r="TER100" s="54"/>
      <c r="TES100" s="54"/>
      <c r="TET100" s="54"/>
      <c r="TEU100" s="54"/>
      <c r="TEV100" s="54"/>
      <c r="TEW100" s="54"/>
      <c r="TEX100" s="54"/>
      <c r="TEY100" s="54"/>
      <c r="TEZ100" s="54"/>
      <c r="TFA100" s="54"/>
      <c r="TFB100" s="54"/>
      <c r="TFC100" s="54"/>
      <c r="TFD100" s="54"/>
      <c r="TFE100" s="54"/>
      <c r="TFF100" s="54"/>
      <c r="TFG100" s="54"/>
      <c r="TFH100" s="54"/>
      <c r="TFI100" s="54"/>
      <c r="TFJ100" s="54"/>
      <c r="TFK100" s="54"/>
      <c r="TFL100" s="54"/>
      <c r="TFM100" s="54"/>
      <c r="TFN100" s="54"/>
      <c r="TFO100" s="54"/>
      <c r="TFP100" s="54"/>
      <c r="TFQ100" s="54"/>
      <c r="TFR100" s="54"/>
      <c r="TFS100" s="54"/>
      <c r="TFT100" s="54"/>
      <c r="TFU100" s="54"/>
      <c r="TFV100" s="54"/>
      <c r="TFW100" s="54"/>
      <c r="TFX100" s="54"/>
      <c r="TFY100" s="54"/>
      <c r="TFZ100" s="54"/>
      <c r="TGA100" s="54"/>
      <c r="TGB100" s="54"/>
      <c r="TGC100" s="54"/>
      <c r="TGD100" s="54"/>
      <c r="TGE100" s="54"/>
      <c r="TGF100" s="54"/>
      <c r="TGG100" s="54"/>
      <c r="TGH100" s="54"/>
      <c r="TGI100" s="54"/>
      <c r="TGJ100" s="54"/>
      <c r="TGK100" s="54"/>
      <c r="TGL100" s="54"/>
      <c r="TGM100" s="54"/>
      <c r="TGN100" s="54"/>
      <c r="TGO100" s="54"/>
      <c r="TGP100" s="54"/>
      <c r="TGQ100" s="54"/>
      <c r="TGR100" s="54"/>
      <c r="TGS100" s="54"/>
      <c r="TGT100" s="54"/>
      <c r="TGU100" s="54"/>
      <c r="TGV100" s="54"/>
      <c r="TGW100" s="54"/>
      <c r="TGX100" s="54"/>
      <c r="TGY100" s="54"/>
      <c r="TGZ100" s="54"/>
      <c r="THA100" s="54"/>
      <c r="THB100" s="54"/>
      <c r="THC100" s="54"/>
      <c r="THD100" s="54"/>
      <c r="THE100" s="54"/>
      <c r="THF100" s="54"/>
      <c r="THG100" s="54"/>
      <c r="THH100" s="54"/>
      <c r="THI100" s="54"/>
      <c r="THJ100" s="54"/>
      <c r="THK100" s="54"/>
      <c r="THL100" s="54"/>
      <c r="THM100" s="54"/>
      <c r="THN100" s="54"/>
      <c r="THO100" s="54"/>
      <c r="THP100" s="54"/>
      <c r="THQ100" s="54"/>
      <c r="THR100" s="54"/>
      <c r="THS100" s="54"/>
      <c r="THT100" s="54"/>
      <c r="THU100" s="54"/>
      <c r="THV100" s="54"/>
      <c r="THW100" s="54"/>
      <c r="THX100" s="54"/>
      <c r="THY100" s="54"/>
      <c r="THZ100" s="54"/>
      <c r="TIA100" s="54"/>
      <c r="TIB100" s="54"/>
      <c r="TIC100" s="54"/>
      <c r="TID100" s="54"/>
      <c r="TIE100" s="54"/>
      <c r="TIF100" s="54"/>
      <c r="TIG100" s="54"/>
      <c r="TIH100" s="54"/>
      <c r="TII100" s="54"/>
      <c r="TIJ100" s="54"/>
      <c r="TIK100" s="54"/>
      <c r="TIL100" s="54"/>
      <c r="TIM100" s="54"/>
      <c r="TIN100" s="54"/>
      <c r="TIO100" s="54"/>
      <c r="TIP100" s="54"/>
      <c r="TIQ100" s="54"/>
      <c r="TIR100" s="54"/>
      <c r="TIS100" s="54"/>
      <c r="TIT100" s="54"/>
      <c r="TIU100" s="54"/>
      <c r="TIV100" s="54"/>
      <c r="TIW100" s="54"/>
      <c r="TIX100" s="54"/>
      <c r="TIY100" s="54"/>
      <c r="TIZ100" s="54"/>
      <c r="TJA100" s="54"/>
      <c r="TJB100" s="54"/>
      <c r="TJC100" s="54"/>
      <c r="TJD100" s="54"/>
      <c r="TJE100" s="54"/>
      <c r="TJF100" s="54"/>
      <c r="TJG100" s="54"/>
      <c r="TJH100" s="54"/>
      <c r="TJI100" s="54"/>
      <c r="TJJ100" s="54"/>
      <c r="TJK100" s="54"/>
      <c r="TJL100" s="54"/>
      <c r="TJM100" s="54"/>
      <c r="TJN100" s="54"/>
      <c r="TJO100" s="54"/>
      <c r="TJP100" s="54"/>
      <c r="TJQ100" s="54"/>
      <c r="TJR100" s="54"/>
      <c r="TJS100" s="54"/>
      <c r="TJT100" s="54"/>
      <c r="TJU100" s="54"/>
      <c r="TJV100" s="54"/>
      <c r="TJW100" s="54"/>
      <c r="TJX100" s="54"/>
      <c r="TJY100" s="54"/>
      <c r="TJZ100" s="54"/>
      <c r="TKA100" s="54"/>
      <c r="TKB100" s="54"/>
      <c r="TKC100" s="54"/>
      <c r="TKD100" s="54"/>
      <c r="TKE100" s="54"/>
      <c r="TKF100" s="54"/>
      <c r="TKG100" s="54"/>
      <c r="TKH100" s="54"/>
      <c r="TKI100" s="54"/>
      <c r="TKJ100" s="54"/>
      <c r="TKK100" s="54"/>
      <c r="TKL100" s="54"/>
      <c r="TKM100" s="54"/>
      <c r="TKN100" s="54"/>
      <c r="TKO100" s="54"/>
      <c r="TKP100" s="54"/>
      <c r="TKQ100" s="54"/>
      <c r="TKR100" s="54"/>
      <c r="TKS100" s="54"/>
      <c r="TKT100" s="54"/>
      <c r="TKU100" s="54"/>
      <c r="TKV100" s="54"/>
      <c r="TKW100" s="54"/>
      <c r="TKX100" s="54"/>
      <c r="TKY100" s="54"/>
      <c r="TKZ100" s="54"/>
      <c r="TLA100" s="54"/>
      <c r="TLB100" s="54"/>
      <c r="TLC100" s="54"/>
      <c r="TLD100" s="54"/>
      <c r="TLE100" s="54"/>
      <c r="TLF100" s="54"/>
      <c r="TLG100" s="54"/>
      <c r="TLH100" s="54"/>
      <c r="TLI100" s="54"/>
      <c r="TLJ100" s="54"/>
      <c r="TLK100" s="54"/>
      <c r="TLL100" s="54"/>
      <c r="TLM100" s="54"/>
      <c r="TLN100" s="54"/>
      <c r="TLO100" s="54"/>
      <c r="TLP100" s="54"/>
      <c r="TLQ100" s="54"/>
      <c r="TLR100" s="54"/>
      <c r="TLS100" s="54"/>
      <c r="TLT100" s="54"/>
      <c r="TLU100" s="54"/>
      <c r="TLV100" s="54"/>
      <c r="TLW100" s="54"/>
      <c r="TLX100" s="54"/>
      <c r="TLY100" s="54"/>
      <c r="TLZ100" s="54"/>
      <c r="TMA100" s="54"/>
      <c r="TMB100" s="54"/>
      <c r="TMC100" s="54"/>
      <c r="TMD100" s="54"/>
      <c r="TME100" s="54"/>
      <c r="TMF100" s="54"/>
      <c r="TMG100" s="54"/>
      <c r="TMH100" s="54"/>
      <c r="TMI100" s="54"/>
      <c r="TMJ100" s="54"/>
      <c r="TMK100" s="54"/>
      <c r="TML100" s="54"/>
      <c r="TMM100" s="54"/>
      <c r="TMN100" s="54"/>
      <c r="TMO100" s="54"/>
      <c r="TMP100" s="54"/>
      <c r="TMQ100" s="54"/>
      <c r="TMR100" s="54"/>
      <c r="TMS100" s="54"/>
      <c r="TMT100" s="54"/>
      <c r="TMU100" s="54"/>
      <c r="TMV100" s="54"/>
      <c r="TMW100" s="54"/>
      <c r="TMX100" s="54"/>
      <c r="TMY100" s="54"/>
      <c r="TMZ100" s="54"/>
      <c r="TNA100" s="54"/>
      <c r="TNB100" s="54"/>
      <c r="TNC100" s="54"/>
      <c r="TND100" s="54"/>
      <c r="TNE100" s="54"/>
      <c r="TNF100" s="54"/>
      <c r="TNG100" s="54"/>
      <c r="TNH100" s="54"/>
      <c r="TNI100" s="54"/>
      <c r="TNJ100" s="54"/>
      <c r="TNK100" s="54"/>
      <c r="TNL100" s="54"/>
      <c r="TNM100" s="54"/>
      <c r="TNN100" s="54"/>
      <c r="TNO100" s="54"/>
      <c r="TNP100" s="54"/>
      <c r="TNQ100" s="54"/>
      <c r="TNR100" s="54"/>
      <c r="TNS100" s="54"/>
      <c r="TNT100" s="54"/>
      <c r="TNU100" s="54"/>
      <c r="TNV100" s="54"/>
      <c r="TNW100" s="54"/>
      <c r="TNX100" s="54"/>
      <c r="TNY100" s="54"/>
      <c r="TNZ100" s="54"/>
      <c r="TOA100" s="54"/>
      <c r="TOB100" s="54"/>
      <c r="TOC100" s="54"/>
      <c r="TOD100" s="54"/>
      <c r="TOE100" s="54"/>
      <c r="TOF100" s="54"/>
      <c r="TOG100" s="54"/>
      <c r="TOH100" s="54"/>
      <c r="TOI100" s="54"/>
      <c r="TOJ100" s="54"/>
      <c r="TOK100" s="54"/>
      <c r="TOL100" s="54"/>
      <c r="TOM100" s="54"/>
      <c r="TON100" s="54"/>
      <c r="TOO100" s="54"/>
      <c r="TOP100" s="54"/>
      <c r="TOQ100" s="54"/>
      <c r="TOR100" s="54"/>
      <c r="TOS100" s="54"/>
      <c r="TOT100" s="54"/>
      <c r="TOU100" s="54"/>
      <c r="TOV100" s="54"/>
      <c r="TOW100" s="54"/>
      <c r="TOX100" s="54"/>
      <c r="TOY100" s="54"/>
      <c r="TOZ100" s="54"/>
      <c r="TPA100" s="54"/>
      <c r="TPB100" s="54"/>
      <c r="TPC100" s="54"/>
      <c r="TPD100" s="54"/>
      <c r="TPE100" s="54"/>
      <c r="TPF100" s="54"/>
      <c r="TPG100" s="54"/>
      <c r="TPH100" s="54"/>
      <c r="TPI100" s="54"/>
      <c r="TPJ100" s="54"/>
      <c r="TPK100" s="54"/>
      <c r="TPL100" s="54"/>
      <c r="TPM100" s="54"/>
      <c r="TPN100" s="54"/>
      <c r="TPO100" s="54"/>
      <c r="TPP100" s="54"/>
      <c r="TPQ100" s="54"/>
      <c r="TPR100" s="54"/>
      <c r="TPS100" s="54"/>
      <c r="TPT100" s="54"/>
      <c r="TPU100" s="54"/>
      <c r="TPV100" s="54"/>
      <c r="TPW100" s="54"/>
      <c r="TPX100" s="54"/>
      <c r="TPY100" s="54"/>
      <c r="TPZ100" s="54"/>
      <c r="TQA100" s="54"/>
      <c r="TQB100" s="54"/>
      <c r="TQC100" s="54"/>
      <c r="TQD100" s="54"/>
      <c r="TQE100" s="54"/>
      <c r="TQF100" s="54"/>
      <c r="TQG100" s="54"/>
      <c r="TQH100" s="54"/>
      <c r="TQI100" s="54"/>
      <c r="TQJ100" s="54"/>
      <c r="TQK100" s="54"/>
      <c r="TQL100" s="54"/>
      <c r="TQM100" s="54"/>
      <c r="TQN100" s="54"/>
      <c r="TQO100" s="54"/>
      <c r="TQP100" s="54"/>
      <c r="TQQ100" s="54"/>
      <c r="TQR100" s="54"/>
      <c r="TQS100" s="54"/>
      <c r="TQT100" s="54"/>
      <c r="TQU100" s="54"/>
      <c r="TQV100" s="54"/>
      <c r="TQW100" s="54"/>
      <c r="TQX100" s="54"/>
      <c r="TQY100" s="54"/>
      <c r="TQZ100" s="54"/>
      <c r="TRA100" s="54"/>
      <c r="TRB100" s="54"/>
      <c r="TRC100" s="54"/>
      <c r="TRD100" s="54"/>
      <c r="TRE100" s="54"/>
      <c r="TRF100" s="54"/>
      <c r="TRG100" s="54"/>
      <c r="TRH100" s="54"/>
      <c r="TRI100" s="54"/>
      <c r="TRJ100" s="54"/>
      <c r="TRK100" s="54"/>
      <c r="TRL100" s="54"/>
      <c r="TRM100" s="54"/>
      <c r="TRN100" s="54"/>
      <c r="TRO100" s="54"/>
      <c r="TRP100" s="54"/>
      <c r="TRQ100" s="54"/>
      <c r="TRR100" s="54"/>
      <c r="TRS100" s="54"/>
      <c r="TRT100" s="54"/>
      <c r="TRU100" s="54"/>
      <c r="TRV100" s="54"/>
      <c r="TRW100" s="54"/>
      <c r="TRX100" s="54"/>
      <c r="TRY100" s="54"/>
      <c r="TRZ100" s="54"/>
      <c r="TSA100" s="54"/>
      <c r="TSB100" s="54"/>
      <c r="TSC100" s="54"/>
      <c r="TSD100" s="54"/>
      <c r="TSE100" s="54"/>
      <c r="TSF100" s="54"/>
      <c r="TSG100" s="54"/>
      <c r="TSH100" s="54"/>
      <c r="TSI100" s="54"/>
      <c r="TSJ100" s="54"/>
      <c r="TSK100" s="54"/>
      <c r="TSL100" s="54"/>
      <c r="TSM100" s="54"/>
      <c r="TSN100" s="54"/>
      <c r="TSO100" s="54"/>
      <c r="TSP100" s="54"/>
      <c r="TSQ100" s="54"/>
      <c r="TSR100" s="54"/>
      <c r="TSS100" s="54"/>
      <c r="TST100" s="54"/>
      <c r="TSU100" s="54"/>
      <c r="TSV100" s="54"/>
      <c r="TSW100" s="54"/>
      <c r="TSX100" s="54"/>
      <c r="TSY100" s="54"/>
      <c r="TSZ100" s="54"/>
      <c r="TTA100" s="54"/>
      <c r="TTB100" s="54"/>
      <c r="TTC100" s="54"/>
      <c r="TTD100" s="54"/>
      <c r="TTE100" s="54"/>
      <c r="TTF100" s="54"/>
      <c r="TTG100" s="54"/>
      <c r="TTH100" s="54"/>
      <c r="TTI100" s="54"/>
      <c r="TTJ100" s="54"/>
      <c r="TTK100" s="54"/>
      <c r="TTL100" s="54"/>
      <c r="TTM100" s="54"/>
      <c r="TTN100" s="54"/>
      <c r="TTO100" s="54"/>
      <c r="TTP100" s="54"/>
      <c r="TTQ100" s="54"/>
      <c r="TTR100" s="54"/>
      <c r="TTS100" s="54"/>
      <c r="TTT100" s="54"/>
      <c r="TTU100" s="54"/>
      <c r="TTV100" s="54"/>
      <c r="TTW100" s="54"/>
      <c r="TTX100" s="54"/>
      <c r="TTY100" s="54"/>
      <c r="TTZ100" s="54"/>
      <c r="TUA100" s="54"/>
      <c r="TUB100" s="54"/>
      <c r="TUC100" s="54"/>
      <c r="TUD100" s="54"/>
      <c r="TUE100" s="54"/>
      <c r="TUF100" s="54"/>
      <c r="TUG100" s="54"/>
      <c r="TUH100" s="54"/>
      <c r="TUI100" s="54"/>
      <c r="TUJ100" s="54"/>
      <c r="TUK100" s="54"/>
      <c r="TUL100" s="54"/>
      <c r="TUM100" s="54"/>
      <c r="TUN100" s="54"/>
      <c r="TUO100" s="54"/>
      <c r="TUP100" s="54"/>
      <c r="TUQ100" s="54"/>
      <c r="TUR100" s="54"/>
      <c r="TUS100" s="54"/>
      <c r="TUT100" s="54"/>
      <c r="TUU100" s="54"/>
      <c r="TUV100" s="54"/>
      <c r="TUW100" s="54"/>
      <c r="TUX100" s="54"/>
      <c r="TUY100" s="54"/>
      <c r="TUZ100" s="54"/>
      <c r="TVA100" s="54"/>
      <c r="TVB100" s="54"/>
      <c r="TVC100" s="54"/>
      <c r="TVD100" s="54"/>
      <c r="TVE100" s="54"/>
      <c r="TVF100" s="54"/>
      <c r="TVG100" s="54"/>
      <c r="TVH100" s="54"/>
      <c r="TVI100" s="54"/>
      <c r="TVJ100" s="54"/>
      <c r="TVK100" s="54"/>
      <c r="TVL100" s="54"/>
      <c r="TVM100" s="54"/>
      <c r="TVN100" s="54"/>
      <c r="TVO100" s="54"/>
      <c r="TVP100" s="54"/>
      <c r="TVQ100" s="54"/>
      <c r="TVR100" s="54"/>
      <c r="TVS100" s="54"/>
      <c r="TVT100" s="54"/>
      <c r="TVU100" s="54"/>
      <c r="TVV100" s="54"/>
      <c r="TVW100" s="54"/>
      <c r="TVX100" s="54"/>
      <c r="TVY100" s="54"/>
      <c r="TVZ100" s="54"/>
      <c r="TWA100" s="54"/>
      <c r="TWB100" s="54"/>
      <c r="TWC100" s="54"/>
      <c r="TWD100" s="54"/>
      <c r="TWE100" s="54"/>
      <c r="TWF100" s="54"/>
      <c r="TWG100" s="54"/>
      <c r="TWH100" s="54"/>
      <c r="TWI100" s="54"/>
      <c r="TWJ100" s="54"/>
      <c r="TWK100" s="54"/>
      <c r="TWL100" s="54"/>
      <c r="TWM100" s="54"/>
      <c r="TWN100" s="54"/>
      <c r="TWO100" s="54"/>
      <c r="TWP100" s="54"/>
      <c r="TWQ100" s="54"/>
      <c r="TWR100" s="54"/>
      <c r="TWS100" s="54"/>
      <c r="TWT100" s="54"/>
      <c r="TWU100" s="54"/>
      <c r="TWV100" s="54"/>
      <c r="TWW100" s="54"/>
      <c r="TWX100" s="54"/>
      <c r="TWY100" s="54"/>
      <c r="TWZ100" s="54"/>
      <c r="TXA100" s="54"/>
      <c r="TXB100" s="54"/>
      <c r="TXC100" s="54"/>
      <c r="TXD100" s="54"/>
      <c r="TXE100" s="54"/>
      <c r="TXF100" s="54"/>
      <c r="TXG100" s="54"/>
      <c r="TXH100" s="54"/>
      <c r="TXI100" s="54"/>
      <c r="TXJ100" s="54"/>
      <c r="TXK100" s="54"/>
      <c r="TXL100" s="54"/>
      <c r="TXM100" s="54"/>
      <c r="TXN100" s="54"/>
      <c r="TXO100" s="54"/>
      <c r="TXP100" s="54"/>
      <c r="TXQ100" s="54"/>
      <c r="TXR100" s="54"/>
      <c r="TXS100" s="54"/>
      <c r="TXT100" s="54"/>
      <c r="TXU100" s="54"/>
      <c r="TXV100" s="54"/>
      <c r="TXW100" s="54"/>
      <c r="TXX100" s="54"/>
      <c r="TXY100" s="54"/>
      <c r="TXZ100" s="54"/>
      <c r="TYA100" s="54"/>
      <c r="TYB100" s="54"/>
      <c r="TYC100" s="54"/>
      <c r="TYD100" s="54"/>
      <c r="TYE100" s="54"/>
      <c r="TYF100" s="54"/>
      <c r="TYG100" s="54"/>
      <c r="TYH100" s="54"/>
      <c r="TYI100" s="54"/>
      <c r="TYJ100" s="54"/>
      <c r="TYK100" s="54"/>
      <c r="TYL100" s="54"/>
      <c r="TYM100" s="54"/>
      <c r="TYN100" s="54"/>
      <c r="TYO100" s="54"/>
      <c r="TYP100" s="54"/>
      <c r="TYQ100" s="54"/>
      <c r="TYR100" s="54"/>
      <c r="TYS100" s="54"/>
      <c r="TYT100" s="54"/>
      <c r="TYU100" s="54"/>
      <c r="TYV100" s="54"/>
      <c r="TYW100" s="54"/>
      <c r="TYX100" s="54"/>
      <c r="TYY100" s="54"/>
      <c r="TYZ100" s="54"/>
      <c r="TZA100" s="54"/>
      <c r="TZB100" s="54"/>
      <c r="TZC100" s="54"/>
      <c r="TZD100" s="54"/>
      <c r="TZE100" s="54"/>
      <c r="TZF100" s="54"/>
      <c r="TZG100" s="54"/>
      <c r="TZH100" s="54"/>
      <c r="TZI100" s="54"/>
      <c r="TZJ100" s="54"/>
      <c r="TZK100" s="54"/>
      <c r="TZL100" s="54"/>
      <c r="TZM100" s="54"/>
      <c r="TZN100" s="54"/>
      <c r="TZO100" s="54"/>
      <c r="TZP100" s="54"/>
      <c r="TZQ100" s="54"/>
      <c r="TZR100" s="54"/>
      <c r="TZS100" s="54"/>
      <c r="TZT100" s="54"/>
      <c r="TZU100" s="54"/>
      <c r="TZV100" s="54"/>
      <c r="TZW100" s="54"/>
      <c r="TZX100" s="54"/>
      <c r="TZY100" s="54"/>
      <c r="TZZ100" s="54"/>
      <c r="UAA100" s="54"/>
      <c r="UAB100" s="54"/>
      <c r="UAC100" s="54"/>
      <c r="UAD100" s="54"/>
      <c r="UAE100" s="54"/>
      <c r="UAF100" s="54"/>
      <c r="UAG100" s="54"/>
      <c r="UAH100" s="54"/>
      <c r="UAI100" s="54"/>
      <c r="UAJ100" s="54"/>
      <c r="UAK100" s="54"/>
      <c r="UAL100" s="54"/>
      <c r="UAM100" s="54"/>
      <c r="UAN100" s="54"/>
      <c r="UAO100" s="54"/>
      <c r="UAP100" s="54"/>
      <c r="UAQ100" s="54"/>
      <c r="UAR100" s="54"/>
      <c r="UAS100" s="54"/>
      <c r="UAT100" s="54"/>
      <c r="UAU100" s="54"/>
      <c r="UAV100" s="54"/>
      <c r="UAW100" s="54"/>
      <c r="UAX100" s="54"/>
      <c r="UAY100" s="54"/>
      <c r="UAZ100" s="54"/>
      <c r="UBA100" s="54"/>
      <c r="UBB100" s="54"/>
      <c r="UBC100" s="54"/>
      <c r="UBD100" s="54"/>
      <c r="UBE100" s="54"/>
      <c r="UBF100" s="54"/>
      <c r="UBG100" s="54"/>
      <c r="UBH100" s="54"/>
      <c r="UBI100" s="54"/>
      <c r="UBJ100" s="54"/>
      <c r="UBK100" s="54"/>
      <c r="UBL100" s="54"/>
      <c r="UBM100" s="54"/>
      <c r="UBN100" s="54"/>
      <c r="UBO100" s="54"/>
      <c r="UBP100" s="54"/>
      <c r="UBQ100" s="54"/>
      <c r="UBR100" s="54"/>
      <c r="UBS100" s="54"/>
      <c r="UBT100" s="54"/>
      <c r="UBU100" s="54"/>
      <c r="UBV100" s="54"/>
      <c r="UBW100" s="54"/>
      <c r="UBX100" s="54"/>
      <c r="UBY100" s="54"/>
      <c r="UBZ100" s="54"/>
      <c r="UCA100" s="54"/>
      <c r="UCB100" s="54"/>
      <c r="UCC100" s="54"/>
      <c r="UCD100" s="54"/>
      <c r="UCE100" s="54"/>
      <c r="UCF100" s="54"/>
      <c r="UCG100" s="54"/>
      <c r="UCH100" s="54"/>
      <c r="UCI100" s="54"/>
      <c r="UCJ100" s="54"/>
      <c r="UCK100" s="54"/>
      <c r="UCL100" s="54"/>
      <c r="UCM100" s="54"/>
      <c r="UCN100" s="54"/>
      <c r="UCO100" s="54"/>
      <c r="UCP100" s="54"/>
      <c r="UCQ100" s="54"/>
      <c r="UCR100" s="54"/>
      <c r="UCS100" s="54"/>
      <c r="UCT100" s="54"/>
      <c r="UCU100" s="54"/>
      <c r="UCV100" s="54"/>
      <c r="UCW100" s="54"/>
      <c r="UCX100" s="54"/>
      <c r="UCY100" s="54"/>
      <c r="UCZ100" s="54"/>
      <c r="UDA100" s="54"/>
      <c r="UDB100" s="54"/>
      <c r="UDC100" s="54"/>
      <c r="UDD100" s="54"/>
      <c r="UDE100" s="54"/>
      <c r="UDF100" s="54"/>
      <c r="UDG100" s="54"/>
      <c r="UDH100" s="54"/>
      <c r="UDI100" s="54"/>
      <c r="UDJ100" s="54"/>
      <c r="UDK100" s="54"/>
      <c r="UDL100" s="54"/>
      <c r="UDM100" s="54"/>
      <c r="UDN100" s="54"/>
      <c r="UDO100" s="54"/>
      <c r="UDP100" s="54"/>
      <c r="UDQ100" s="54"/>
      <c r="UDR100" s="54"/>
      <c r="UDS100" s="54"/>
      <c r="UDT100" s="54"/>
      <c r="UDU100" s="54"/>
      <c r="UDV100" s="54"/>
      <c r="UDW100" s="54"/>
      <c r="UDX100" s="54"/>
      <c r="UDY100" s="54"/>
      <c r="UDZ100" s="54"/>
      <c r="UEA100" s="54"/>
      <c r="UEB100" s="54"/>
      <c r="UEC100" s="54"/>
      <c r="UED100" s="54"/>
      <c r="UEE100" s="54"/>
      <c r="UEF100" s="54"/>
      <c r="UEG100" s="54"/>
      <c r="UEH100" s="54"/>
      <c r="UEI100" s="54"/>
      <c r="UEJ100" s="54"/>
      <c r="UEK100" s="54"/>
      <c r="UEL100" s="54"/>
      <c r="UEM100" s="54"/>
      <c r="UEN100" s="54"/>
      <c r="UEO100" s="54"/>
      <c r="UEP100" s="54"/>
      <c r="UEQ100" s="54"/>
      <c r="UER100" s="54"/>
      <c r="UES100" s="54"/>
      <c r="UET100" s="54"/>
      <c r="UEU100" s="54"/>
      <c r="UEV100" s="54"/>
      <c r="UEW100" s="54"/>
      <c r="UEX100" s="54"/>
      <c r="UEY100" s="54"/>
      <c r="UEZ100" s="54"/>
      <c r="UFA100" s="54"/>
      <c r="UFB100" s="54"/>
      <c r="UFC100" s="54"/>
      <c r="UFD100" s="54"/>
      <c r="UFE100" s="54"/>
      <c r="UFF100" s="54"/>
      <c r="UFG100" s="54"/>
      <c r="UFH100" s="54"/>
      <c r="UFI100" s="54"/>
      <c r="UFJ100" s="54"/>
      <c r="UFK100" s="54"/>
      <c r="UFL100" s="54"/>
      <c r="UFM100" s="54"/>
      <c r="UFN100" s="54"/>
      <c r="UFO100" s="54"/>
      <c r="UFP100" s="54"/>
      <c r="UFQ100" s="54"/>
      <c r="UFR100" s="54"/>
      <c r="UFS100" s="54"/>
      <c r="UFT100" s="54"/>
      <c r="UFU100" s="54"/>
      <c r="UFV100" s="54"/>
      <c r="UFW100" s="54"/>
      <c r="UFX100" s="54"/>
      <c r="UFY100" s="54"/>
      <c r="UFZ100" s="54"/>
      <c r="UGA100" s="54"/>
      <c r="UGB100" s="54"/>
      <c r="UGC100" s="54"/>
      <c r="UGD100" s="54"/>
      <c r="UGE100" s="54"/>
      <c r="UGF100" s="54"/>
      <c r="UGG100" s="54"/>
      <c r="UGH100" s="54"/>
      <c r="UGI100" s="54"/>
      <c r="UGJ100" s="54"/>
      <c r="UGK100" s="54"/>
      <c r="UGL100" s="54"/>
      <c r="UGM100" s="54"/>
      <c r="UGN100" s="54"/>
      <c r="UGO100" s="54"/>
      <c r="UGP100" s="54"/>
      <c r="UGQ100" s="54"/>
      <c r="UGR100" s="54"/>
      <c r="UGS100" s="54"/>
      <c r="UGT100" s="54"/>
      <c r="UGU100" s="54"/>
      <c r="UGV100" s="54"/>
      <c r="UGW100" s="54"/>
      <c r="UGX100" s="54"/>
      <c r="UGY100" s="54"/>
      <c r="UGZ100" s="54"/>
      <c r="UHA100" s="54"/>
      <c r="UHB100" s="54"/>
      <c r="UHC100" s="54"/>
      <c r="UHD100" s="54"/>
      <c r="UHE100" s="54"/>
      <c r="UHF100" s="54"/>
      <c r="UHG100" s="54"/>
      <c r="UHH100" s="54"/>
      <c r="UHI100" s="54"/>
      <c r="UHJ100" s="54"/>
      <c r="UHK100" s="54"/>
      <c r="UHL100" s="54"/>
      <c r="UHM100" s="54"/>
      <c r="UHN100" s="54"/>
      <c r="UHO100" s="54"/>
      <c r="UHP100" s="54"/>
      <c r="UHQ100" s="54"/>
      <c r="UHR100" s="54"/>
      <c r="UHS100" s="54"/>
      <c r="UHT100" s="54"/>
      <c r="UHU100" s="54"/>
      <c r="UHV100" s="54"/>
      <c r="UHW100" s="54"/>
      <c r="UHX100" s="54"/>
      <c r="UHY100" s="54"/>
      <c r="UHZ100" s="54"/>
      <c r="UIA100" s="54"/>
      <c r="UIB100" s="54"/>
      <c r="UIC100" s="54"/>
      <c r="UID100" s="54"/>
      <c r="UIE100" s="54"/>
      <c r="UIF100" s="54"/>
      <c r="UIG100" s="54"/>
      <c r="UIH100" s="54"/>
      <c r="UII100" s="54"/>
      <c r="UIJ100" s="54"/>
      <c r="UIK100" s="54"/>
      <c r="UIL100" s="54"/>
      <c r="UIM100" s="54"/>
      <c r="UIN100" s="54"/>
      <c r="UIO100" s="54"/>
      <c r="UIP100" s="54"/>
      <c r="UIQ100" s="54"/>
      <c r="UIR100" s="54"/>
      <c r="UIS100" s="54"/>
      <c r="UIT100" s="54"/>
      <c r="UIU100" s="54"/>
      <c r="UIV100" s="54"/>
      <c r="UIW100" s="54"/>
      <c r="UIX100" s="54"/>
      <c r="UIY100" s="54"/>
      <c r="UIZ100" s="54"/>
      <c r="UJA100" s="54"/>
      <c r="UJB100" s="54"/>
      <c r="UJC100" s="54"/>
      <c r="UJD100" s="54"/>
      <c r="UJE100" s="54"/>
      <c r="UJF100" s="54"/>
      <c r="UJG100" s="54"/>
      <c r="UJH100" s="54"/>
      <c r="UJI100" s="54"/>
      <c r="UJJ100" s="54"/>
      <c r="UJK100" s="54"/>
      <c r="UJL100" s="54"/>
      <c r="UJM100" s="54"/>
      <c r="UJN100" s="54"/>
      <c r="UJO100" s="54"/>
      <c r="UJP100" s="54"/>
      <c r="UJQ100" s="54"/>
      <c r="UJR100" s="54"/>
      <c r="UJS100" s="54"/>
      <c r="UJT100" s="54"/>
      <c r="UJU100" s="54"/>
      <c r="UJV100" s="54"/>
      <c r="UJW100" s="54"/>
      <c r="UJX100" s="54"/>
      <c r="UJY100" s="54"/>
      <c r="UJZ100" s="54"/>
      <c r="UKA100" s="54"/>
      <c r="UKB100" s="54"/>
      <c r="UKC100" s="54"/>
      <c r="UKD100" s="54"/>
      <c r="UKE100" s="54"/>
      <c r="UKF100" s="54"/>
      <c r="UKG100" s="54"/>
      <c r="UKH100" s="54"/>
      <c r="UKI100" s="54"/>
      <c r="UKJ100" s="54"/>
      <c r="UKK100" s="54"/>
      <c r="UKL100" s="54"/>
      <c r="UKM100" s="54"/>
      <c r="UKN100" s="54"/>
      <c r="UKO100" s="54"/>
      <c r="UKP100" s="54"/>
      <c r="UKQ100" s="54"/>
      <c r="UKR100" s="54"/>
      <c r="UKS100" s="54"/>
      <c r="UKT100" s="54"/>
      <c r="UKU100" s="54"/>
      <c r="UKV100" s="54"/>
      <c r="UKW100" s="54"/>
      <c r="UKX100" s="54"/>
      <c r="UKY100" s="54"/>
      <c r="UKZ100" s="54"/>
      <c r="ULA100" s="54"/>
      <c r="ULB100" s="54"/>
      <c r="ULC100" s="54"/>
      <c r="ULD100" s="54"/>
      <c r="ULE100" s="54"/>
      <c r="ULF100" s="54"/>
      <c r="ULG100" s="54"/>
      <c r="ULH100" s="54"/>
      <c r="ULI100" s="54"/>
      <c r="ULJ100" s="54"/>
      <c r="ULK100" s="54"/>
      <c r="ULL100" s="54"/>
      <c r="ULM100" s="54"/>
      <c r="ULN100" s="54"/>
      <c r="ULO100" s="54"/>
      <c r="ULP100" s="54"/>
      <c r="ULQ100" s="54"/>
      <c r="ULR100" s="54"/>
      <c r="ULS100" s="54"/>
      <c r="ULT100" s="54"/>
      <c r="ULU100" s="54"/>
      <c r="ULV100" s="54"/>
      <c r="ULW100" s="54"/>
      <c r="ULX100" s="54"/>
      <c r="ULY100" s="54"/>
      <c r="ULZ100" s="54"/>
      <c r="UMA100" s="54"/>
      <c r="UMB100" s="54"/>
      <c r="UMC100" s="54"/>
      <c r="UMD100" s="54"/>
      <c r="UME100" s="54"/>
      <c r="UMF100" s="54"/>
      <c r="UMG100" s="54"/>
      <c r="UMH100" s="54"/>
      <c r="UMI100" s="54"/>
      <c r="UMJ100" s="54"/>
      <c r="UMK100" s="54"/>
      <c r="UML100" s="54"/>
      <c r="UMM100" s="54"/>
      <c r="UMN100" s="54"/>
      <c r="UMO100" s="54"/>
      <c r="UMP100" s="54"/>
      <c r="UMQ100" s="54"/>
      <c r="UMR100" s="54"/>
      <c r="UMS100" s="54"/>
      <c r="UMT100" s="54"/>
      <c r="UMU100" s="54"/>
      <c r="UMV100" s="54"/>
      <c r="UMW100" s="54"/>
      <c r="UMX100" s="54"/>
      <c r="UMY100" s="54"/>
      <c r="UMZ100" s="54"/>
      <c r="UNA100" s="54"/>
      <c r="UNB100" s="54"/>
      <c r="UNC100" s="54"/>
      <c r="UND100" s="54"/>
      <c r="UNE100" s="54"/>
      <c r="UNF100" s="54"/>
      <c r="UNG100" s="54"/>
      <c r="UNH100" s="54"/>
      <c r="UNI100" s="54"/>
      <c r="UNJ100" s="54"/>
      <c r="UNK100" s="54"/>
      <c r="UNL100" s="54"/>
      <c r="UNM100" s="54"/>
      <c r="UNN100" s="54"/>
      <c r="UNO100" s="54"/>
      <c r="UNP100" s="54"/>
      <c r="UNQ100" s="54"/>
      <c r="UNR100" s="54"/>
      <c r="UNS100" s="54"/>
      <c r="UNT100" s="54"/>
      <c r="UNU100" s="54"/>
      <c r="UNV100" s="54"/>
      <c r="UNW100" s="54"/>
      <c r="UNX100" s="54"/>
      <c r="UNY100" s="54"/>
      <c r="UNZ100" s="54"/>
      <c r="UOA100" s="54"/>
      <c r="UOB100" s="54"/>
      <c r="UOC100" s="54"/>
      <c r="UOD100" s="54"/>
      <c r="UOE100" s="54"/>
      <c r="UOF100" s="54"/>
      <c r="UOG100" s="54"/>
      <c r="UOH100" s="54"/>
      <c r="UOI100" s="54"/>
      <c r="UOJ100" s="54"/>
      <c r="UOK100" s="54"/>
      <c r="UOL100" s="54"/>
      <c r="UOM100" s="54"/>
      <c r="UON100" s="54"/>
      <c r="UOO100" s="54"/>
      <c r="UOP100" s="54"/>
      <c r="UOQ100" s="54"/>
      <c r="UOR100" s="54"/>
      <c r="UOS100" s="54"/>
      <c r="UOT100" s="54"/>
      <c r="UOU100" s="54"/>
      <c r="UOV100" s="54"/>
      <c r="UOW100" s="54"/>
      <c r="UOX100" s="54"/>
      <c r="UOY100" s="54"/>
      <c r="UOZ100" s="54"/>
      <c r="UPA100" s="54"/>
      <c r="UPB100" s="54"/>
      <c r="UPC100" s="54"/>
      <c r="UPD100" s="54"/>
      <c r="UPE100" s="54"/>
      <c r="UPF100" s="54"/>
      <c r="UPG100" s="54"/>
      <c r="UPH100" s="54"/>
      <c r="UPI100" s="54"/>
      <c r="UPJ100" s="54"/>
      <c r="UPK100" s="54"/>
      <c r="UPL100" s="54"/>
      <c r="UPM100" s="54"/>
      <c r="UPN100" s="54"/>
      <c r="UPO100" s="54"/>
      <c r="UPP100" s="54"/>
      <c r="UPQ100" s="54"/>
      <c r="UPR100" s="54"/>
      <c r="UPS100" s="54"/>
      <c r="UPT100" s="54"/>
      <c r="UPU100" s="54"/>
      <c r="UPV100" s="54"/>
      <c r="UPW100" s="54"/>
      <c r="UPX100" s="54"/>
      <c r="UPY100" s="54"/>
      <c r="UPZ100" s="54"/>
      <c r="UQA100" s="54"/>
      <c r="UQB100" s="54"/>
      <c r="UQC100" s="54"/>
      <c r="UQD100" s="54"/>
      <c r="UQE100" s="54"/>
      <c r="UQF100" s="54"/>
      <c r="UQG100" s="54"/>
      <c r="UQH100" s="54"/>
      <c r="UQI100" s="54"/>
      <c r="UQJ100" s="54"/>
      <c r="UQK100" s="54"/>
      <c r="UQL100" s="54"/>
      <c r="UQM100" s="54"/>
      <c r="UQN100" s="54"/>
      <c r="UQO100" s="54"/>
      <c r="UQP100" s="54"/>
      <c r="UQQ100" s="54"/>
      <c r="UQR100" s="54"/>
      <c r="UQS100" s="54"/>
      <c r="UQT100" s="54"/>
      <c r="UQU100" s="54"/>
      <c r="UQV100" s="54"/>
      <c r="UQW100" s="54"/>
      <c r="UQX100" s="54"/>
      <c r="UQY100" s="54"/>
      <c r="UQZ100" s="54"/>
      <c r="URA100" s="54"/>
      <c r="URB100" s="54"/>
      <c r="URC100" s="54"/>
      <c r="URD100" s="54"/>
      <c r="URE100" s="54"/>
      <c r="URF100" s="54"/>
      <c r="URG100" s="54"/>
      <c r="URH100" s="54"/>
      <c r="URI100" s="54"/>
      <c r="URJ100" s="54"/>
      <c r="URK100" s="54"/>
      <c r="URL100" s="54"/>
      <c r="URM100" s="54"/>
      <c r="URN100" s="54"/>
      <c r="URO100" s="54"/>
      <c r="URP100" s="54"/>
      <c r="URQ100" s="54"/>
      <c r="URR100" s="54"/>
      <c r="URS100" s="54"/>
      <c r="URT100" s="54"/>
      <c r="URU100" s="54"/>
      <c r="URV100" s="54"/>
      <c r="URW100" s="54"/>
      <c r="URX100" s="54"/>
      <c r="URY100" s="54"/>
      <c r="URZ100" s="54"/>
      <c r="USA100" s="54"/>
      <c r="USB100" s="54"/>
      <c r="USC100" s="54"/>
      <c r="USD100" s="54"/>
      <c r="USE100" s="54"/>
      <c r="USF100" s="54"/>
      <c r="USG100" s="54"/>
      <c r="USH100" s="54"/>
      <c r="USI100" s="54"/>
      <c r="USJ100" s="54"/>
      <c r="USK100" s="54"/>
      <c r="USL100" s="54"/>
      <c r="USM100" s="54"/>
      <c r="USN100" s="54"/>
      <c r="USO100" s="54"/>
      <c r="USP100" s="54"/>
      <c r="USQ100" s="54"/>
      <c r="USR100" s="54"/>
      <c r="USS100" s="54"/>
      <c r="UST100" s="54"/>
      <c r="USU100" s="54"/>
      <c r="USV100" s="54"/>
      <c r="USW100" s="54"/>
      <c r="USX100" s="54"/>
      <c r="USY100" s="54"/>
      <c r="USZ100" s="54"/>
      <c r="UTA100" s="54"/>
      <c r="UTB100" s="54"/>
      <c r="UTC100" s="54"/>
      <c r="UTD100" s="54"/>
      <c r="UTE100" s="54"/>
      <c r="UTF100" s="54"/>
      <c r="UTG100" s="54"/>
      <c r="UTH100" s="54"/>
      <c r="UTI100" s="54"/>
      <c r="UTJ100" s="54"/>
      <c r="UTK100" s="54"/>
      <c r="UTL100" s="54"/>
      <c r="UTM100" s="54"/>
      <c r="UTN100" s="54"/>
      <c r="UTO100" s="54"/>
      <c r="UTP100" s="54"/>
      <c r="UTQ100" s="54"/>
      <c r="UTR100" s="54"/>
      <c r="UTS100" s="54"/>
      <c r="UTT100" s="54"/>
      <c r="UTU100" s="54"/>
      <c r="UTV100" s="54"/>
      <c r="UTW100" s="54"/>
      <c r="UTX100" s="54"/>
      <c r="UTY100" s="54"/>
      <c r="UTZ100" s="54"/>
      <c r="UUA100" s="54"/>
      <c r="UUB100" s="54"/>
      <c r="UUC100" s="54"/>
      <c r="UUD100" s="54"/>
      <c r="UUE100" s="54"/>
      <c r="UUF100" s="54"/>
      <c r="UUG100" s="54"/>
      <c r="UUH100" s="54"/>
      <c r="UUI100" s="54"/>
      <c r="UUJ100" s="54"/>
      <c r="UUK100" s="54"/>
      <c r="UUL100" s="54"/>
      <c r="UUM100" s="54"/>
      <c r="UUN100" s="54"/>
      <c r="UUO100" s="54"/>
      <c r="UUP100" s="54"/>
      <c r="UUQ100" s="54"/>
      <c r="UUR100" s="54"/>
      <c r="UUS100" s="54"/>
      <c r="UUT100" s="54"/>
      <c r="UUU100" s="54"/>
      <c r="UUV100" s="54"/>
      <c r="UUW100" s="54"/>
      <c r="UUX100" s="54"/>
      <c r="UUY100" s="54"/>
      <c r="UUZ100" s="54"/>
      <c r="UVA100" s="54"/>
      <c r="UVB100" s="54"/>
      <c r="UVC100" s="54"/>
      <c r="UVD100" s="54"/>
      <c r="UVE100" s="54"/>
      <c r="UVF100" s="54"/>
      <c r="UVG100" s="54"/>
      <c r="UVH100" s="54"/>
      <c r="UVI100" s="54"/>
      <c r="UVJ100" s="54"/>
      <c r="UVK100" s="54"/>
      <c r="UVL100" s="54"/>
      <c r="UVM100" s="54"/>
      <c r="UVN100" s="54"/>
      <c r="UVO100" s="54"/>
      <c r="UVP100" s="54"/>
      <c r="UVQ100" s="54"/>
      <c r="UVR100" s="54"/>
      <c r="UVS100" s="54"/>
      <c r="UVT100" s="54"/>
      <c r="UVU100" s="54"/>
      <c r="UVV100" s="54"/>
      <c r="UVW100" s="54"/>
      <c r="UVX100" s="54"/>
      <c r="UVY100" s="54"/>
      <c r="UVZ100" s="54"/>
      <c r="UWA100" s="54"/>
      <c r="UWB100" s="54"/>
      <c r="UWC100" s="54"/>
      <c r="UWD100" s="54"/>
      <c r="UWE100" s="54"/>
      <c r="UWF100" s="54"/>
      <c r="UWG100" s="54"/>
      <c r="UWH100" s="54"/>
      <c r="UWI100" s="54"/>
      <c r="UWJ100" s="54"/>
      <c r="UWK100" s="54"/>
      <c r="UWL100" s="54"/>
      <c r="UWM100" s="54"/>
      <c r="UWN100" s="54"/>
      <c r="UWO100" s="54"/>
      <c r="UWP100" s="54"/>
      <c r="UWQ100" s="54"/>
      <c r="UWR100" s="54"/>
      <c r="UWS100" s="54"/>
      <c r="UWT100" s="54"/>
      <c r="UWU100" s="54"/>
      <c r="UWV100" s="54"/>
      <c r="UWW100" s="54"/>
      <c r="UWX100" s="54"/>
      <c r="UWY100" s="54"/>
      <c r="UWZ100" s="54"/>
      <c r="UXA100" s="54"/>
      <c r="UXB100" s="54"/>
      <c r="UXC100" s="54"/>
      <c r="UXD100" s="54"/>
      <c r="UXE100" s="54"/>
      <c r="UXF100" s="54"/>
      <c r="UXG100" s="54"/>
      <c r="UXH100" s="54"/>
      <c r="UXI100" s="54"/>
      <c r="UXJ100" s="54"/>
      <c r="UXK100" s="54"/>
      <c r="UXL100" s="54"/>
      <c r="UXM100" s="54"/>
      <c r="UXN100" s="54"/>
      <c r="UXO100" s="54"/>
      <c r="UXP100" s="54"/>
      <c r="UXQ100" s="54"/>
      <c r="UXR100" s="54"/>
      <c r="UXS100" s="54"/>
      <c r="UXT100" s="54"/>
      <c r="UXU100" s="54"/>
      <c r="UXV100" s="54"/>
      <c r="UXW100" s="54"/>
      <c r="UXX100" s="54"/>
      <c r="UXY100" s="54"/>
      <c r="UXZ100" s="54"/>
      <c r="UYA100" s="54"/>
      <c r="UYB100" s="54"/>
      <c r="UYC100" s="54"/>
      <c r="UYD100" s="54"/>
      <c r="UYE100" s="54"/>
      <c r="UYF100" s="54"/>
      <c r="UYG100" s="54"/>
      <c r="UYH100" s="54"/>
      <c r="UYI100" s="54"/>
      <c r="UYJ100" s="54"/>
      <c r="UYK100" s="54"/>
      <c r="UYL100" s="54"/>
      <c r="UYM100" s="54"/>
      <c r="UYN100" s="54"/>
      <c r="UYO100" s="54"/>
      <c r="UYP100" s="54"/>
      <c r="UYQ100" s="54"/>
      <c r="UYR100" s="54"/>
      <c r="UYS100" s="54"/>
      <c r="UYT100" s="54"/>
      <c r="UYU100" s="54"/>
      <c r="UYV100" s="54"/>
      <c r="UYW100" s="54"/>
      <c r="UYX100" s="54"/>
      <c r="UYY100" s="54"/>
      <c r="UYZ100" s="54"/>
      <c r="UZA100" s="54"/>
      <c r="UZB100" s="54"/>
      <c r="UZC100" s="54"/>
      <c r="UZD100" s="54"/>
      <c r="UZE100" s="54"/>
      <c r="UZF100" s="54"/>
      <c r="UZG100" s="54"/>
      <c r="UZH100" s="54"/>
      <c r="UZI100" s="54"/>
      <c r="UZJ100" s="54"/>
      <c r="UZK100" s="54"/>
      <c r="UZL100" s="54"/>
      <c r="UZM100" s="54"/>
      <c r="UZN100" s="54"/>
      <c r="UZO100" s="54"/>
      <c r="UZP100" s="54"/>
      <c r="UZQ100" s="54"/>
      <c r="UZR100" s="54"/>
      <c r="UZS100" s="54"/>
      <c r="UZT100" s="54"/>
      <c r="UZU100" s="54"/>
      <c r="UZV100" s="54"/>
      <c r="UZW100" s="54"/>
      <c r="UZX100" s="54"/>
      <c r="UZY100" s="54"/>
      <c r="UZZ100" s="54"/>
      <c r="VAA100" s="54"/>
      <c r="VAB100" s="54"/>
      <c r="VAC100" s="54"/>
      <c r="VAD100" s="54"/>
      <c r="VAE100" s="54"/>
      <c r="VAF100" s="54"/>
      <c r="VAG100" s="54"/>
      <c r="VAH100" s="54"/>
      <c r="VAI100" s="54"/>
      <c r="VAJ100" s="54"/>
      <c r="VAK100" s="54"/>
      <c r="VAL100" s="54"/>
      <c r="VAM100" s="54"/>
      <c r="VAN100" s="54"/>
      <c r="VAO100" s="54"/>
      <c r="VAP100" s="54"/>
      <c r="VAQ100" s="54"/>
      <c r="VAR100" s="54"/>
      <c r="VAS100" s="54"/>
      <c r="VAT100" s="54"/>
      <c r="VAU100" s="54"/>
      <c r="VAV100" s="54"/>
      <c r="VAW100" s="54"/>
      <c r="VAX100" s="54"/>
      <c r="VAY100" s="54"/>
      <c r="VAZ100" s="54"/>
      <c r="VBA100" s="54"/>
      <c r="VBB100" s="54"/>
      <c r="VBC100" s="54"/>
      <c r="VBD100" s="54"/>
      <c r="VBE100" s="54"/>
      <c r="VBF100" s="54"/>
      <c r="VBG100" s="54"/>
      <c r="VBH100" s="54"/>
      <c r="VBI100" s="54"/>
      <c r="VBJ100" s="54"/>
      <c r="VBK100" s="54"/>
      <c r="VBL100" s="54"/>
      <c r="VBM100" s="54"/>
      <c r="VBN100" s="54"/>
      <c r="VBO100" s="54"/>
      <c r="VBP100" s="54"/>
      <c r="VBQ100" s="54"/>
      <c r="VBR100" s="54"/>
      <c r="VBS100" s="54"/>
      <c r="VBT100" s="54"/>
      <c r="VBU100" s="54"/>
      <c r="VBV100" s="54"/>
      <c r="VBW100" s="54"/>
      <c r="VBX100" s="54"/>
      <c r="VBY100" s="54"/>
      <c r="VBZ100" s="54"/>
      <c r="VCA100" s="54"/>
      <c r="VCB100" s="54"/>
      <c r="VCC100" s="54"/>
      <c r="VCD100" s="54"/>
      <c r="VCE100" s="54"/>
      <c r="VCF100" s="54"/>
      <c r="VCG100" s="54"/>
      <c r="VCH100" s="54"/>
      <c r="VCI100" s="54"/>
      <c r="VCJ100" s="54"/>
      <c r="VCK100" s="54"/>
      <c r="VCL100" s="54"/>
      <c r="VCM100" s="54"/>
      <c r="VCN100" s="54"/>
      <c r="VCO100" s="54"/>
      <c r="VCP100" s="54"/>
      <c r="VCQ100" s="54"/>
      <c r="VCR100" s="54"/>
      <c r="VCS100" s="54"/>
      <c r="VCT100" s="54"/>
      <c r="VCU100" s="54"/>
      <c r="VCV100" s="54"/>
      <c r="VCW100" s="54"/>
      <c r="VCX100" s="54"/>
      <c r="VCY100" s="54"/>
      <c r="VCZ100" s="54"/>
      <c r="VDA100" s="54"/>
      <c r="VDB100" s="54"/>
      <c r="VDC100" s="54"/>
      <c r="VDD100" s="54"/>
      <c r="VDE100" s="54"/>
      <c r="VDF100" s="54"/>
      <c r="VDG100" s="54"/>
      <c r="VDH100" s="54"/>
      <c r="VDI100" s="54"/>
      <c r="VDJ100" s="54"/>
      <c r="VDK100" s="54"/>
      <c r="VDL100" s="54"/>
      <c r="VDM100" s="54"/>
      <c r="VDN100" s="54"/>
      <c r="VDO100" s="54"/>
      <c r="VDP100" s="54"/>
      <c r="VDQ100" s="54"/>
      <c r="VDR100" s="54"/>
      <c r="VDS100" s="54"/>
      <c r="VDT100" s="54"/>
      <c r="VDU100" s="54"/>
      <c r="VDV100" s="54"/>
      <c r="VDW100" s="54"/>
      <c r="VDX100" s="54"/>
      <c r="VDY100" s="54"/>
      <c r="VDZ100" s="54"/>
      <c r="VEA100" s="54"/>
      <c r="VEB100" s="54"/>
      <c r="VEC100" s="54"/>
      <c r="VED100" s="54"/>
      <c r="VEE100" s="54"/>
      <c r="VEF100" s="54"/>
      <c r="VEG100" s="54"/>
      <c r="VEH100" s="54"/>
      <c r="VEI100" s="54"/>
      <c r="VEJ100" s="54"/>
      <c r="VEK100" s="54"/>
      <c r="VEL100" s="54"/>
      <c r="VEM100" s="54"/>
      <c r="VEN100" s="54"/>
      <c r="VEO100" s="54"/>
      <c r="VEP100" s="54"/>
      <c r="VEQ100" s="54"/>
      <c r="VER100" s="54"/>
      <c r="VES100" s="54"/>
      <c r="VET100" s="54"/>
      <c r="VEU100" s="54"/>
      <c r="VEV100" s="54"/>
      <c r="VEW100" s="54"/>
      <c r="VEX100" s="54"/>
      <c r="VEY100" s="54"/>
      <c r="VEZ100" s="54"/>
      <c r="VFA100" s="54"/>
      <c r="VFB100" s="54"/>
      <c r="VFC100" s="54"/>
      <c r="VFD100" s="54"/>
      <c r="VFE100" s="54"/>
      <c r="VFF100" s="54"/>
      <c r="VFG100" s="54"/>
      <c r="VFH100" s="54"/>
      <c r="VFI100" s="54"/>
      <c r="VFJ100" s="54"/>
      <c r="VFK100" s="54"/>
      <c r="VFL100" s="54"/>
      <c r="VFM100" s="54"/>
      <c r="VFN100" s="54"/>
      <c r="VFO100" s="54"/>
      <c r="VFP100" s="54"/>
      <c r="VFQ100" s="54"/>
      <c r="VFR100" s="54"/>
      <c r="VFS100" s="54"/>
      <c r="VFT100" s="54"/>
      <c r="VFU100" s="54"/>
      <c r="VFV100" s="54"/>
      <c r="VFW100" s="54"/>
      <c r="VFX100" s="54"/>
      <c r="VFY100" s="54"/>
      <c r="VFZ100" s="54"/>
      <c r="VGA100" s="54"/>
      <c r="VGB100" s="54"/>
      <c r="VGC100" s="54"/>
      <c r="VGD100" s="54"/>
      <c r="VGE100" s="54"/>
      <c r="VGF100" s="54"/>
      <c r="VGG100" s="54"/>
      <c r="VGH100" s="54"/>
      <c r="VGI100" s="54"/>
      <c r="VGJ100" s="54"/>
      <c r="VGK100" s="54"/>
      <c r="VGL100" s="54"/>
      <c r="VGM100" s="54"/>
      <c r="VGN100" s="54"/>
      <c r="VGO100" s="54"/>
      <c r="VGP100" s="54"/>
      <c r="VGQ100" s="54"/>
      <c r="VGR100" s="54"/>
      <c r="VGS100" s="54"/>
      <c r="VGT100" s="54"/>
      <c r="VGU100" s="54"/>
      <c r="VGV100" s="54"/>
      <c r="VGW100" s="54"/>
      <c r="VGX100" s="54"/>
      <c r="VGY100" s="54"/>
      <c r="VGZ100" s="54"/>
      <c r="VHA100" s="54"/>
      <c r="VHB100" s="54"/>
      <c r="VHC100" s="54"/>
      <c r="VHD100" s="54"/>
      <c r="VHE100" s="54"/>
      <c r="VHF100" s="54"/>
      <c r="VHG100" s="54"/>
      <c r="VHH100" s="54"/>
      <c r="VHI100" s="54"/>
      <c r="VHJ100" s="54"/>
      <c r="VHK100" s="54"/>
      <c r="VHL100" s="54"/>
      <c r="VHM100" s="54"/>
      <c r="VHN100" s="54"/>
      <c r="VHO100" s="54"/>
      <c r="VHP100" s="54"/>
      <c r="VHQ100" s="54"/>
      <c r="VHR100" s="54"/>
      <c r="VHS100" s="54"/>
      <c r="VHT100" s="54"/>
      <c r="VHU100" s="54"/>
      <c r="VHV100" s="54"/>
      <c r="VHW100" s="54"/>
      <c r="VHX100" s="54"/>
      <c r="VHY100" s="54"/>
      <c r="VHZ100" s="54"/>
      <c r="VIA100" s="54"/>
      <c r="VIB100" s="54"/>
      <c r="VIC100" s="54"/>
      <c r="VID100" s="54"/>
      <c r="VIE100" s="54"/>
      <c r="VIF100" s="54"/>
      <c r="VIG100" s="54"/>
      <c r="VIH100" s="54"/>
      <c r="VII100" s="54"/>
      <c r="VIJ100" s="54"/>
      <c r="VIK100" s="54"/>
      <c r="VIL100" s="54"/>
      <c r="VIM100" s="54"/>
      <c r="VIN100" s="54"/>
      <c r="VIO100" s="54"/>
      <c r="VIP100" s="54"/>
      <c r="VIQ100" s="54"/>
      <c r="VIR100" s="54"/>
      <c r="VIS100" s="54"/>
      <c r="VIT100" s="54"/>
      <c r="VIU100" s="54"/>
      <c r="VIV100" s="54"/>
      <c r="VIW100" s="54"/>
      <c r="VIX100" s="54"/>
      <c r="VIY100" s="54"/>
      <c r="VIZ100" s="54"/>
      <c r="VJA100" s="54"/>
      <c r="VJB100" s="54"/>
      <c r="VJC100" s="54"/>
      <c r="VJD100" s="54"/>
      <c r="VJE100" s="54"/>
      <c r="VJF100" s="54"/>
      <c r="VJG100" s="54"/>
      <c r="VJH100" s="54"/>
      <c r="VJI100" s="54"/>
      <c r="VJJ100" s="54"/>
      <c r="VJK100" s="54"/>
      <c r="VJL100" s="54"/>
      <c r="VJM100" s="54"/>
      <c r="VJN100" s="54"/>
      <c r="VJO100" s="54"/>
      <c r="VJP100" s="54"/>
      <c r="VJQ100" s="54"/>
      <c r="VJR100" s="54"/>
      <c r="VJS100" s="54"/>
      <c r="VJT100" s="54"/>
      <c r="VJU100" s="54"/>
      <c r="VJV100" s="54"/>
      <c r="VJW100" s="54"/>
      <c r="VJX100" s="54"/>
      <c r="VJY100" s="54"/>
      <c r="VJZ100" s="54"/>
      <c r="VKA100" s="54"/>
      <c r="VKB100" s="54"/>
      <c r="VKC100" s="54"/>
      <c r="VKD100" s="54"/>
      <c r="VKE100" s="54"/>
      <c r="VKF100" s="54"/>
      <c r="VKG100" s="54"/>
      <c r="VKH100" s="54"/>
      <c r="VKI100" s="54"/>
      <c r="VKJ100" s="54"/>
      <c r="VKK100" s="54"/>
      <c r="VKL100" s="54"/>
      <c r="VKM100" s="54"/>
      <c r="VKN100" s="54"/>
      <c r="VKO100" s="54"/>
      <c r="VKP100" s="54"/>
      <c r="VKQ100" s="54"/>
      <c r="VKR100" s="54"/>
      <c r="VKS100" s="54"/>
      <c r="VKT100" s="54"/>
      <c r="VKU100" s="54"/>
      <c r="VKV100" s="54"/>
      <c r="VKW100" s="54"/>
      <c r="VKX100" s="54"/>
      <c r="VKY100" s="54"/>
      <c r="VKZ100" s="54"/>
      <c r="VLA100" s="54"/>
      <c r="VLB100" s="54"/>
      <c r="VLC100" s="54"/>
      <c r="VLD100" s="54"/>
      <c r="VLE100" s="54"/>
      <c r="VLF100" s="54"/>
      <c r="VLG100" s="54"/>
      <c r="VLH100" s="54"/>
      <c r="VLI100" s="54"/>
      <c r="VLJ100" s="54"/>
      <c r="VLK100" s="54"/>
      <c r="VLL100" s="54"/>
      <c r="VLM100" s="54"/>
      <c r="VLN100" s="54"/>
      <c r="VLO100" s="54"/>
      <c r="VLP100" s="54"/>
      <c r="VLQ100" s="54"/>
      <c r="VLR100" s="54"/>
      <c r="VLS100" s="54"/>
      <c r="VLT100" s="54"/>
      <c r="VLU100" s="54"/>
      <c r="VLV100" s="54"/>
      <c r="VLW100" s="54"/>
      <c r="VLX100" s="54"/>
      <c r="VLY100" s="54"/>
      <c r="VLZ100" s="54"/>
      <c r="VMA100" s="54"/>
      <c r="VMB100" s="54"/>
      <c r="VMC100" s="54"/>
      <c r="VMD100" s="54"/>
      <c r="VME100" s="54"/>
      <c r="VMF100" s="54"/>
      <c r="VMG100" s="54"/>
      <c r="VMH100" s="54"/>
      <c r="VMI100" s="54"/>
      <c r="VMJ100" s="54"/>
      <c r="VMK100" s="54"/>
      <c r="VML100" s="54"/>
      <c r="VMM100" s="54"/>
      <c r="VMN100" s="54"/>
      <c r="VMO100" s="54"/>
      <c r="VMP100" s="54"/>
      <c r="VMQ100" s="54"/>
      <c r="VMR100" s="54"/>
      <c r="VMS100" s="54"/>
      <c r="VMT100" s="54"/>
      <c r="VMU100" s="54"/>
      <c r="VMV100" s="54"/>
      <c r="VMW100" s="54"/>
      <c r="VMX100" s="54"/>
      <c r="VMY100" s="54"/>
      <c r="VMZ100" s="54"/>
      <c r="VNA100" s="54"/>
      <c r="VNB100" s="54"/>
      <c r="VNC100" s="54"/>
      <c r="VND100" s="54"/>
      <c r="VNE100" s="54"/>
      <c r="VNF100" s="54"/>
      <c r="VNG100" s="54"/>
      <c r="VNH100" s="54"/>
      <c r="VNI100" s="54"/>
      <c r="VNJ100" s="54"/>
      <c r="VNK100" s="54"/>
      <c r="VNL100" s="54"/>
      <c r="VNM100" s="54"/>
      <c r="VNN100" s="54"/>
      <c r="VNO100" s="54"/>
      <c r="VNP100" s="54"/>
      <c r="VNQ100" s="54"/>
      <c r="VNR100" s="54"/>
      <c r="VNS100" s="54"/>
      <c r="VNT100" s="54"/>
      <c r="VNU100" s="54"/>
      <c r="VNV100" s="54"/>
      <c r="VNW100" s="54"/>
      <c r="VNX100" s="54"/>
      <c r="VNY100" s="54"/>
      <c r="VNZ100" s="54"/>
      <c r="VOA100" s="54"/>
      <c r="VOB100" s="54"/>
      <c r="VOC100" s="54"/>
      <c r="VOD100" s="54"/>
      <c r="VOE100" s="54"/>
      <c r="VOF100" s="54"/>
      <c r="VOG100" s="54"/>
      <c r="VOH100" s="54"/>
      <c r="VOI100" s="54"/>
      <c r="VOJ100" s="54"/>
      <c r="VOK100" s="54"/>
      <c r="VOL100" s="54"/>
      <c r="VOM100" s="54"/>
      <c r="VON100" s="54"/>
      <c r="VOO100" s="54"/>
      <c r="VOP100" s="54"/>
      <c r="VOQ100" s="54"/>
      <c r="VOR100" s="54"/>
      <c r="VOS100" s="54"/>
      <c r="VOT100" s="54"/>
      <c r="VOU100" s="54"/>
      <c r="VOV100" s="54"/>
      <c r="VOW100" s="54"/>
      <c r="VOX100" s="54"/>
      <c r="VOY100" s="54"/>
      <c r="VOZ100" s="54"/>
      <c r="VPA100" s="54"/>
      <c r="VPB100" s="54"/>
      <c r="VPC100" s="54"/>
      <c r="VPD100" s="54"/>
      <c r="VPE100" s="54"/>
      <c r="VPF100" s="54"/>
      <c r="VPG100" s="54"/>
      <c r="VPH100" s="54"/>
      <c r="VPI100" s="54"/>
      <c r="VPJ100" s="54"/>
      <c r="VPK100" s="54"/>
      <c r="VPL100" s="54"/>
      <c r="VPM100" s="54"/>
      <c r="VPN100" s="54"/>
      <c r="VPO100" s="54"/>
      <c r="VPP100" s="54"/>
      <c r="VPQ100" s="54"/>
      <c r="VPR100" s="54"/>
      <c r="VPS100" s="54"/>
      <c r="VPT100" s="54"/>
      <c r="VPU100" s="54"/>
      <c r="VPV100" s="54"/>
      <c r="VPW100" s="54"/>
      <c r="VPX100" s="54"/>
      <c r="VPY100" s="54"/>
      <c r="VPZ100" s="54"/>
      <c r="VQA100" s="54"/>
      <c r="VQB100" s="54"/>
      <c r="VQC100" s="54"/>
      <c r="VQD100" s="54"/>
      <c r="VQE100" s="54"/>
      <c r="VQF100" s="54"/>
      <c r="VQG100" s="54"/>
      <c r="VQH100" s="54"/>
      <c r="VQI100" s="54"/>
      <c r="VQJ100" s="54"/>
      <c r="VQK100" s="54"/>
      <c r="VQL100" s="54"/>
      <c r="VQM100" s="54"/>
      <c r="VQN100" s="54"/>
      <c r="VQO100" s="54"/>
      <c r="VQP100" s="54"/>
      <c r="VQQ100" s="54"/>
      <c r="VQR100" s="54"/>
      <c r="VQS100" s="54"/>
      <c r="VQT100" s="54"/>
      <c r="VQU100" s="54"/>
      <c r="VQV100" s="54"/>
      <c r="VQW100" s="54"/>
      <c r="VQX100" s="54"/>
      <c r="VQY100" s="54"/>
      <c r="VQZ100" s="54"/>
      <c r="VRA100" s="54"/>
      <c r="VRB100" s="54"/>
      <c r="VRC100" s="54"/>
      <c r="VRD100" s="54"/>
      <c r="VRE100" s="54"/>
      <c r="VRF100" s="54"/>
      <c r="VRG100" s="54"/>
      <c r="VRH100" s="54"/>
      <c r="VRI100" s="54"/>
      <c r="VRJ100" s="54"/>
      <c r="VRK100" s="54"/>
      <c r="VRL100" s="54"/>
      <c r="VRM100" s="54"/>
      <c r="VRN100" s="54"/>
      <c r="VRO100" s="54"/>
      <c r="VRP100" s="54"/>
      <c r="VRQ100" s="54"/>
      <c r="VRR100" s="54"/>
      <c r="VRS100" s="54"/>
      <c r="VRT100" s="54"/>
      <c r="VRU100" s="54"/>
      <c r="VRV100" s="54"/>
      <c r="VRW100" s="54"/>
      <c r="VRX100" s="54"/>
      <c r="VRY100" s="54"/>
      <c r="VRZ100" s="54"/>
      <c r="VSA100" s="54"/>
      <c r="VSB100" s="54"/>
      <c r="VSC100" s="54"/>
      <c r="VSD100" s="54"/>
      <c r="VSE100" s="54"/>
      <c r="VSF100" s="54"/>
      <c r="VSG100" s="54"/>
      <c r="VSH100" s="54"/>
      <c r="VSI100" s="54"/>
      <c r="VSJ100" s="54"/>
      <c r="VSK100" s="54"/>
      <c r="VSL100" s="54"/>
      <c r="VSM100" s="54"/>
      <c r="VSN100" s="54"/>
      <c r="VSO100" s="54"/>
      <c r="VSP100" s="54"/>
      <c r="VSQ100" s="54"/>
      <c r="VSR100" s="54"/>
      <c r="VSS100" s="54"/>
      <c r="VST100" s="54"/>
      <c r="VSU100" s="54"/>
      <c r="VSV100" s="54"/>
      <c r="VSW100" s="54"/>
      <c r="VSX100" s="54"/>
      <c r="VSY100" s="54"/>
      <c r="VSZ100" s="54"/>
      <c r="VTA100" s="54"/>
      <c r="VTB100" s="54"/>
      <c r="VTC100" s="54"/>
      <c r="VTD100" s="54"/>
      <c r="VTE100" s="54"/>
      <c r="VTF100" s="54"/>
      <c r="VTG100" s="54"/>
      <c r="VTH100" s="54"/>
      <c r="VTI100" s="54"/>
      <c r="VTJ100" s="54"/>
      <c r="VTK100" s="54"/>
      <c r="VTL100" s="54"/>
      <c r="VTM100" s="54"/>
      <c r="VTN100" s="54"/>
      <c r="VTO100" s="54"/>
      <c r="VTP100" s="54"/>
      <c r="VTQ100" s="54"/>
      <c r="VTR100" s="54"/>
      <c r="VTS100" s="54"/>
      <c r="VTT100" s="54"/>
      <c r="VTU100" s="54"/>
      <c r="VTV100" s="54"/>
      <c r="VTW100" s="54"/>
      <c r="VTX100" s="54"/>
      <c r="VTY100" s="54"/>
      <c r="VTZ100" s="54"/>
      <c r="VUA100" s="54"/>
      <c r="VUB100" s="54"/>
      <c r="VUC100" s="54"/>
      <c r="VUD100" s="54"/>
      <c r="VUE100" s="54"/>
      <c r="VUF100" s="54"/>
      <c r="VUG100" s="54"/>
      <c r="VUH100" s="54"/>
      <c r="VUI100" s="54"/>
      <c r="VUJ100" s="54"/>
      <c r="VUK100" s="54"/>
      <c r="VUL100" s="54"/>
      <c r="VUM100" s="54"/>
      <c r="VUN100" s="54"/>
      <c r="VUO100" s="54"/>
      <c r="VUP100" s="54"/>
      <c r="VUQ100" s="54"/>
      <c r="VUR100" s="54"/>
      <c r="VUS100" s="54"/>
      <c r="VUT100" s="54"/>
      <c r="VUU100" s="54"/>
      <c r="VUV100" s="54"/>
      <c r="VUW100" s="54"/>
      <c r="VUX100" s="54"/>
      <c r="VUY100" s="54"/>
      <c r="VUZ100" s="54"/>
      <c r="VVA100" s="54"/>
      <c r="VVB100" s="54"/>
      <c r="VVC100" s="54"/>
      <c r="VVD100" s="54"/>
      <c r="VVE100" s="54"/>
      <c r="VVF100" s="54"/>
      <c r="VVG100" s="54"/>
      <c r="VVH100" s="54"/>
      <c r="VVI100" s="54"/>
      <c r="VVJ100" s="54"/>
      <c r="VVK100" s="54"/>
      <c r="VVL100" s="54"/>
      <c r="VVM100" s="54"/>
      <c r="VVN100" s="54"/>
      <c r="VVO100" s="54"/>
      <c r="VVP100" s="54"/>
      <c r="VVQ100" s="54"/>
      <c r="VVR100" s="54"/>
      <c r="VVS100" s="54"/>
      <c r="VVT100" s="54"/>
      <c r="VVU100" s="54"/>
      <c r="VVV100" s="54"/>
      <c r="VVW100" s="54"/>
      <c r="VVX100" s="54"/>
      <c r="VVY100" s="54"/>
      <c r="VVZ100" s="54"/>
      <c r="VWA100" s="54"/>
      <c r="VWB100" s="54"/>
      <c r="VWC100" s="54"/>
      <c r="VWD100" s="54"/>
      <c r="VWE100" s="54"/>
      <c r="VWF100" s="54"/>
      <c r="VWG100" s="54"/>
      <c r="VWH100" s="54"/>
      <c r="VWI100" s="54"/>
      <c r="VWJ100" s="54"/>
      <c r="VWK100" s="54"/>
      <c r="VWL100" s="54"/>
      <c r="VWM100" s="54"/>
      <c r="VWN100" s="54"/>
      <c r="VWO100" s="54"/>
      <c r="VWP100" s="54"/>
      <c r="VWQ100" s="54"/>
      <c r="VWR100" s="54"/>
      <c r="VWS100" s="54"/>
      <c r="VWT100" s="54"/>
      <c r="VWU100" s="54"/>
      <c r="VWV100" s="54"/>
      <c r="VWW100" s="54"/>
      <c r="VWX100" s="54"/>
      <c r="VWY100" s="54"/>
      <c r="VWZ100" s="54"/>
      <c r="VXA100" s="54"/>
      <c r="VXB100" s="54"/>
      <c r="VXC100" s="54"/>
      <c r="VXD100" s="54"/>
      <c r="VXE100" s="54"/>
      <c r="VXF100" s="54"/>
      <c r="VXG100" s="54"/>
      <c r="VXH100" s="54"/>
      <c r="VXI100" s="54"/>
      <c r="VXJ100" s="54"/>
      <c r="VXK100" s="54"/>
      <c r="VXL100" s="54"/>
      <c r="VXM100" s="54"/>
      <c r="VXN100" s="54"/>
      <c r="VXO100" s="54"/>
      <c r="VXP100" s="54"/>
      <c r="VXQ100" s="54"/>
      <c r="VXR100" s="54"/>
      <c r="VXS100" s="54"/>
      <c r="VXT100" s="54"/>
      <c r="VXU100" s="54"/>
      <c r="VXV100" s="54"/>
      <c r="VXW100" s="54"/>
      <c r="VXX100" s="54"/>
      <c r="VXY100" s="54"/>
      <c r="VXZ100" s="54"/>
      <c r="VYA100" s="54"/>
      <c r="VYB100" s="54"/>
      <c r="VYC100" s="54"/>
      <c r="VYD100" s="54"/>
      <c r="VYE100" s="54"/>
      <c r="VYF100" s="54"/>
      <c r="VYG100" s="54"/>
      <c r="VYH100" s="54"/>
      <c r="VYI100" s="54"/>
      <c r="VYJ100" s="54"/>
      <c r="VYK100" s="54"/>
      <c r="VYL100" s="54"/>
      <c r="VYM100" s="54"/>
      <c r="VYN100" s="54"/>
      <c r="VYO100" s="54"/>
      <c r="VYP100" s="54"/>
      <c r="VYQ100" s="54"/>
      <c r="VYR100" s="54"/>
      <c r="VYS100" s="54"/>
      <c r="VYT100" s="54"/>
      <c r="VYU100" s="54"/>
      <c r="VYV100" s="54"/>
      <c r="VYW100" s="54"/>
      <c r="VYX100" s="54"/>
      <c r="VYY100" s="54"/>
      <c r="VYZ100" s="54"/>
      <c r="VZA100" s="54"/>
      <c r="VZB100" s="54"/>
      <c r="VZC100" s="54"/>
      <c r="VZD100" s="54"/>
      <c r="VZE100" s="54"/>
      <c r="VZF100" s="54"/>
      <c r="VZG100" s="54"/>
      <c r="VZH100" s="54"/>
      <c r="VZI100" s="54"/>
      <c r="VZJ100" s="54"/>
      <c r="VZK100" s="54"/>
      <c r="VZL100" s="54"/>
      <c r="VZM100" s="54"/>
      <c r="VZN100" s="54"/>
      <c r="VZO100" s="54"/>
      <c r="VZP100" s="54"/>
      <c r="VZQ100" s="54"/>
      <c r="VZR100" s="54"/>
      <c r="VZS100" s="54"/>
      <c r="VZT100" s="54"/>
      <c r="VZU100" s="54"/>
      <c r="VZV100" s="54"/>
      <c r="VZW100" s="54"/>
      <c r="VZX100" s="54"/>
      <c r="VZY100" s="54"/>
      <c r="VZZ100" s="54"/>
      <c r="WAA100" s="54"/>
      <c r="WAB100" s="54"/>
      <c r="WAC100" s="54"/>
      <c r="WAD100" s="54"/>
      <c r="WAE100" s="54"/>
      <c r="WAF100" s="54"/>
      <c r="WAG100" s="54"/>
      <c r="WAH100" s="54"/>
      <c r="WAI100" s="54"/>
      <c r="WAJ100" s="54"/>
      <c r="WAK100" s="54"/>
      <c r="WAL100" s="54"/>
      <c r="WAM100" s="54"/>
      <c r="WAN100" s="54"/>
      <c r="WAO100" s="54"/>
      <c r="WAP100" s="54"/>
      <c r="WAQ100" s="54"/>
      <c r="WAR100" s="54"/>
      <c r="WAS100" s="54"/>
      <c r="WAT100" s="54"/>
      <c r="WAU100" s="54"/>
      <c r="WAV100" s="54"/>
      <c r="WAW100" s="54"/>
      <c r="WAX100" s="54"/>
      <c r="WAY100" s="54"/>
      <c r="WAZ100" s="54"/>
      <c r="WBA100" s="54"/>
      <c r="WBB100" s="54"/>
      <c r="WBC100" s="54"/>
      <c r="WBD100" s="54"/>
      <c r="WBE100" s="54"/>
      <c r="WBF100" s="54"/>
      <c r="WBG100" s="54"/>
      <c r="WBH100" s="54"/>
      <c r="WBI100" s="54"/>
      <c r="WBJ100" s="54"/>
      <c r="WBK100" s="54"/>
      <c r="WBL100" s="54"/>
      <c r="WBM100" s="54"/>
      <c r="WBN100" s="54"/>
      <c r="WBO100" s="54"/>
      <c r="WBP100" s="54"/>
      <c r="WBQ100" s="54"/>
      <c r="WBR100" s="54"/>
      <c r="WBS100" s="54"/>
      <c r="WBT100" s="54"/>
      <c r="WBU100" s="54"/>
      <c r="WBV100" s="54"/>
      <c r="WBW100" s="54"/>
      <c r="WBX100" s="54"/>
      <c r="WBY100" s="54"/>
      <c r="WBZ100" s="54"/>
      <c r="WCA100" s="54"/>
      <c r="WCB100" s="54"/>
      <c r="WCC100" s="54"/>
      <c r="WCD100" s="54"/>
      <c r="WCE100" s="54"/>
      <c r="WCF100" s="54"/>
      <c r="WCG100" s="54"/>
      <c r="WCH100" s="54"/>
      <c r="WCI100" s="54"/>
      <c r="WCJ100" s="54"/>
      <c r="WCK100" s="54"/>
      <c r="WCL100" s="54"/>
      <c r="WCM100" s="54"/>
      <c r="WCN100" s="54"/>
      <c r="WCO100" s="54"/>
      <c r="WCP100" s="54"/>
      <c r="WCQ100" s="54"/>
      <c r="WCR100" s="54"/>
      <c r="WCS100" s="54"/>
      <c r="WCT100" s="54"/>
      <c r="WCU100" s="54"/>
      <c r="WCV100" s="54"/>
      <c r="WCW100" s="54"/>
      <c r="WCX100" s="54"/>
      <c r="WCY100" s="54"/>
      <c r="WCZ100" s="54"/>
      <c r="WDA100" s="54"/>
      <c r="WDB100" s="54"/>
      <c r="WDC100" s="54"/>
      <c r="WDD100" s="54"/>
      <c r="WDE100" s="54"/>
      <c r="WDF100" s="54"/>
      <c r="WDG100" s="54"/>
      <c r="WDH100" s="54"/>
      <c r="WDI100" s="54"/>
      <c r="WDJ100" s="54"/>
      <c r="WDK100" s="54"/>
      <c r="WDL100" s="54"/>
      <c r="WDM100" s="54"/>
      <c r="WDN100" s="54"/>
      <c r="WDO100" s="54"/>
      <c r="WDP100" s="54"/>
      <c r="WDQ100" s="54"/>
      <c r="WDR100" s="54"/>
      <c r="WDS100" s="54"/>
      <c r="WDT100" s="54"/>
      <c r="WDU100" s="54"/>
      <c r="WDV100" s="54"/>
      <c r="WDW100" s="54"/>
      <c r="WDX100" s="54"/>
      <c r="WDY100" s="54"/>
      <c r="WDZ100" s="54"/>
      <c r="WEA100" s="54"/>
      <c r="WEB100" s="54"/>
      <c r="WEC100" s="54"/>
      <c r="WED100" s="54"/>
      <c r="WEE100" s="54"/>
      <c r="WEF100" s="54"/>
      <c r="WEG100" s="54"/>
      <c r="WEH100" s="54"/>
      <c r="WEI100" s="54"/>
      <c r="WEJ100" s="54"/>
      <c r="WEK100" s="54"/>
      <c r="WEL100" s="54"/>
      <c r="WEM100" s="54"/>
      <c r="WEN100" s="54"/>
      <c r="WEO100" s="54"/>
      <c r="WEP100" s="54"/>
      <c r="WEQ100" s="54"/>
      <c r="WER100" s="54"/>
      <c r="WES100" s="54"/>
      <c r="WET100" s="54"/>
      <c r="WEU100" s="54"/>
      <c r="WEV100" s="54"/>
      <c r="WEW100" s="54"/>
      <c r="WEX100" s="54"/>
      <c r="WEY100" s="54"/>
      <c r="WEZ100" s="54"/>
      <c r="WFA100" s="54"/>
      <c r="WFB100" s="54"/>
      <c r="WFC100" s="54"/>
      <c r="WFD100" s="54"/>
      <c r="WFE100" s="54"/>
      <c r="WFF100" s="54"/>
      <c r="WFG100" s="54"/>
      <c r="WFH100" s="54"/>
      <c r="WFI100" s="54"/>
      <c r="WFJ100" s="54"/>
      <c r="WFK100" s="54"/>
      <c r="WFL100" s="54"/>
      <c r="WFM100" s="54"/>
      <c r="WFN100" s="54"/>
      <c r="WFO100" s="54"/>
      <c r="WFP100" s="54"/>
      <c r="WFQ100" s="54"/>
      <c r="WFR100" s="54"/>
      <c r="WFS100" s="54"/>
      <c r="WFT100" s="54"/>
      <c r="WFU100" s="54"/>
      <c r="WFV100" s="54"/>
      <c r="WFW100" s="54"/>
      <c r="WFX100" s="54"/>
      <c r="WFY100" s="54"/>
      <c r="WFZ100" s="54"/>
      <c r="WGA100" s="54"/>
      <c r="WGB100" s="54"/>
      <c r="WGC100" s="54"/>
      <c r="WGD100" s="54"/>
      <c r="WGE100" s="54"/>
      <c r="WGF100" s="54"/>
      <c r="WGG100" s="54"/>
      <c r="WGH100" s="54"/>
      <c r="WGI100" s="54"/>
      <c r="WGJ100" s="54"/>
      <c r="WGK100" s="54"/>
      <c r="WGL100" s="54"/>
      <c r="WGM100" s="54"/>
      <c r="WGN100" s="54"/>
      <c r="WGO100" s="54"/>
      <c r="WGP100" s="54"/>
      <c r="WGQ100" s="54"/>
      <c r="WGR100" s="54"/>
      <c r="WGS100" s="54"/>
      <c r="WGT100" s="54"/>
      <c r="WGU100" s="54"/>
      <c r="WGV100" s="54"/>
      <c r="WGW100" s="54"/>
      <c r="WGX100" s="54"/>
      <c r="WGY100" s="54"/>
      <c r="WGZ100" s="54"/>
      <c r="WHA100" s="54"/>
      <c r="WHB100" s="54"/>
      <c r="WHC100" s="54"/>
      <c r="WHD100" s="54"/>
      <c r="WHE100" s="54"/>
      <c r="WHF100" s="54"/>
      <c r="WHG100" s="54"/>
      <c r="WHH100" s="54"/>
      <c r="WHI100" s="54"/>
      <c r="WHJ100" s="54"/>
      <c r="WHK100" s="54"/>
      <c r="WHL100" s="54"/>
      <c r="WHM100" s="54"/>
      <c r="WHN100" s="54"/>
      <c r="WHO100" s="54"/>
      <c r="WHP100" s="54"/>
      <c r="WHQ100" s="54"/>
      <c r="WHR100" s="54"/>
      <c r="WHS100" s="54"/>
      <c r="WHT100" s="54"/>
      <c r="WHU100" s="54"/>
      <c r="WHV100" s="54"/>
      <c r="WHW100" s="54"/>
      <c r="WHX100" s="54"/>
      <c r="WHY100" s="54"/>
      <c r="WHZ100" s="54"/>
      <c r="WIA100" s="54"/>
      <c r="WIB100" s="54"/>
      <c r="WIC100" s="54"/>
      <c r="WID100" s="54"/>
      <c r="WIE100" s="54"/>
      <c r="WIF100" s="54"/>
      <c r="WIG100" s="54"/>
      <c r="WIH100" s="54"/>
      <c r="WII100" s="54"/>
      <c r="WIJ100" s="54"/>
      <c r="WIK100" s="54"/>
      <c r="WIL100" s="54"/>
      <c r="WIM100" s="54"/>
      <c r="WIN100" s="54"/>
      <c r="WIO100" s="54"/>
      <c r="WIP100" s="54"/>
      <c r="WIQ100" s="54"/>
      <c r="WIR100" s="54"/>
      <c r="WIS100" s="54"/>
      <c r="WIT100" s="54"/>
      <c r="WIU100" s="54"/>
      <c r="WIV100" s="54"/>
      <c r="WIW100" s="54"/>
      <c r="WIX100" s="54"/>
      <c r="WIY100" s="54"/>
      <c r="WIZ100" s="54"/>
      <c r="WJA100" s="54"/>
      <c r="WJB100" s="54"/>
      <c r="WJC100" s="54"/>
      <c r="WJD100" s="54"/>
      <c r="WJE100" s="54"/>
      <c r="WJF100" s="54"/>
      <c r="WJG100" s="54"/>
      <c r="WJH100" s="54"/>
      <c r="WJI100" s="54"/>
      <c r="WJJ100" s="54"/>
      <c r="WJK100" s="54"/>
      <c r="WJL100" s="54"/>
      <c r="WJM100" s="54"/>
      <c r="WJN100" s="54"/>
      <c r="WJO100" s="54"/>
      <c r="WJP100" s="54"/>
      <c r="WJQ100" s="54"/>
      <c r="WJR100" s="54"/>
      <c r="WJS100" s="54"/>
      <c r="WJT100" s="54"/>
      <c r="WJU100" s="54"/>
      <c r="WJV100" s="54"/>
      <c r="WJW100" s="54"/>
      <c r="WJX100" s="54"/>
      <c r="WJY100" s="54"/>
      <c r="WJZ100" s="54"/>
      <c r="WKA100" s="54"/>
      <c r="WKB100" s="54"/>
      <c r="WKC100" s="54"/>
      <c r="WKD100" s="54"/>
      <c r="WKE100" s="54"/>
      <c r="WKF100" s="54"/>
      <c r="WKG100" s="54"/>
      <c r="WKH100" s="54"/>
      <c r="WKI100" s="54"/>
      <c r="WKJ100" s="54"/>
      <c r="WKK100" s="54"/>
      <c r="WKL100" s="54"/>
      <c r="WKM100" s="54"/>
      <c r="WKN100" s="54"/>
      <c r="WKO100" s="54"/>
      <c r="WKP100" s="54"/>
      <c r="WKQ100" s="54"/>
      <c r="WKR100" s="54"/>
      <c r="WKS100" s="54"/>
      <c r="WKT100" s="54"/>
      <c r="WKU100" s="54"/>
      <c r="WKV100" s="54"/>
      <c r="WKW100" s="54"/>
      <c r="WKX100" s="54"/>
      <c r="WKY100" s="54"/>
      <c r="WKZ100" s="54"/>
      <c r="WLA100" s="54"/>
      <c r="WLB100" s="54"/>
      <c r="WLC100" s="54"/>
      <c r="WLD100" s="54"/>
      <c r="WLE100" s="54"/>
      <c r="WLF100" s="54"/>
      <c r="WLG100" s="54"/>
      <c r="WLH100" s="54"/>
      <c r="WLI100" s="54"/>
      <c r="WLJ100" s="54"/>
      <c r="WLK100" s="54"/>
      <c r="WLL100" s="54"/>
      <c r="WLM100" s="54"/>
      <c r="WLN100" s="54"/>
      <c r="WLO100" s="54"/>
      <c r="WLP100" s="54"/>
      <c r="WLQ100" s="54"/>
      <c r="WLR100" s="54"/>
      <c r="WLS100" s="54"/>
      <c r="WLT100" s="54"/>
      <c r="WLU100" s="54"/>
      <c r="WLV100" s="54"/>
      <c r="WLW100" s="54"/>
      <c r="WLX100" s="54"/>
      <c r="WLY100" s="54"/>
      <c r="WLZ100" s="54"/>
      <c r="WMA100" s="54"/>
      <c r="WMB100" s="54"/>
      <c r="WMC100" s="54"/>
      <c r="WMD100" s="54"/>
      <c r="WME100" s="54"/>
      <c r="WMF100" s="54"/>
      <c r="WMG100" s="54"/>
      <c r="WMH100" s="54"/>
      <c r="WMI100" s="54"/>
      <c r="WMJ100" s="54"/>
      <c r="WMK100" s="54"/>
      <c r="WML100" s="54"/>
      <c r="WMM100" s="54"/>
      <c r="WMN100" s="54"/>
      <c r="WMO100" s="54"/>
      <c r="WMP100" s="54"/>
      <c r="WMQ100" s="54"/>
      <c r="WMR100" s="54"/>
      <c r="WMS100" s="54"/>
      <c r="WMT100" s="54"/>
      <c r="WMU100" s="54"/>
      <c r="WMV100" s="54"/>
      <c r="WMW100" s="54"/>
      <c r="WMX100" s="54"/>
      <c r="WMY100" s="54"/>
      <c r="WMZ100" s="54"/>
      <c r="WNA100" s="54"/>
      <c r="WNB100" s="54"/>
      <c r="WNC100" s="54"/>
      <c r="WND100" s="54"/>
      <c r="WNE100" s="54"/>
      <c r="WNF100" s="54"/>
      <c r="WNG100" s="54"/>
      <c r="WNH100" s="54"/>
      <c r="WNI100" s="54"/>
      <c r="WNJ100" s="54"/>
      <c r="WNK100" s="54"/>
      <c r="WNL100" s="54"/>
      <c r="WNM100" s="54"/>
      <c r="WNN100" s="54"/>
      <c r="WNO100" s="54"/>
      <c r="WNP100" s="54"/>
      <c r="WNQ100" s="54"/>
      <c r="WNR100" s="54"/>
      <c r="WNS100" s="54"/>
      <c r="WNT100" s="54"/>
      <c r="WNU100" s="54"/>
      <c r="WNV100" s="54"/>
      <c r="WNW100" s="54"/>
      <c r="WNX100" s="54"/>
      <c r="WNY100" s="54"/>
      <c r="WNZ100" s="54"/>
      <c r="WOA100" s="54"/>
      <c r="WOB100" s="54"/>
      <c r="WOC100" s="54"/>
      <c r="WOD100" s="54"/>
      <c r="WOE100" s="54"/>
      <c r="WOF100" s="54"/>
      <c r="WOG100" s="54"/>
      <c r="WOH100" s="54"/>
      <c r="WOI100" s="54"/>
      <c r="WOJ100" s="54"/>
      <c r="WOK100" s="54"/>
      <c r="WOL100" s="54"/>
      <c r="WOM100" s="54"/>
      <c r="WON100" s="54"/>
      <c r="WOO100" s="54"/>
      <c r="WOP100" s="54"/>
      <c r="WOQ100" s="54"/>
      <c r="WOR100" s="54"/>
      <c r="WOS100" s="54"/>
      <c r="WOT100" s="54"/>
      <c r="WOU100" s="54"/>
      <c r="WOV100" s="54"/>
      <c r="WOW100" s="54"/>
      <c r="WOX100" s="54"/>
      <c r="WOY100" s="54"/>
      <c r="WOZ100" s="54"/>
      <c r="WPA100" s="54"/>
      <c r="WPB100" s="54"/>
      <c r="WPC100" s="54"/>
      <c r="WPD100" s="54"/>
      <c r="WPE100" s="54"/>
      <c r="WPF100" s="54"/>
      <c r="WPG100" s="54"/>
      <c r="WPH100" s="54"/>
      <c r="WPI100" s="54"/>
      <c r="WPJ100" s="54"/>
      <c r="WPK100" s="54"/>
      <c r="WPL100" s="54"/>
      <c r="WPM100" s="54"/>
      <c r="WPN100" s="54"/>
      <c r="WPO100" s="54"/>
      <c r="WPP100" s="54"/>
      <c r="WPQ100" s="54"/>
      <c r="WPR100" s="54"/>
      <c r="WPS100" s="54"/>
      <c r="WPT100" s="54"/>
      <c r="WPU100" s="54"/>
      <c r="WPV100" s="54"/>
      <c r="WPW100" s="54"/>
      <c r="WPX100" s="54"/>
      <c r="WPY100" s="54"/>
      <c r="WPZ100" s="54"/>
      <c r="WQA100" s="54"/>
      <c r="WQB100" s="54"/>
      <c r="WQC100" s="54"/>
      <c r="WQD100" s="54"/>
      <c r="WQE100" s="54"/>
      <c r="WQF100" s="54"/>
      <c r="WQG100" s="54"/>
      <c r="WQH100" s="54"/>
      <c r="WQI100" s="54"/>
      <c r="WQJ100" s="54"/>
      <c r="WQK100" s="54"/>
      <c r="WQL100" s="54"/>
      <c r="WQM100" s="54"/>
      <c r="WQN100" s="54"/>
      <c r="WQO100" s="54"/>
      <c r="WQP100" s="54"/>
      <c r="WQQ100" s="54"/>
      <c r="WQR100" s="54"/>
      <c r="WQS100" s="54"/>
      <c r="WQT100" s="54"/>
      <c r="WQU100" s="54"/>
      <c r="WQV100" s="54"/>
      <c r="WQW100" s="54"/>
      <c r="WQX100" s="54"/>
      <c r="WQY100" s="54"/>
      <c r="WQZ100" s="54"/>
      <c r="WRA100" s="54"/>
      <c r="WRB100" s="54"/>
      <c r="WRC100" s="54"/>
      <c r="WRD100" s="54"/>
      <c r="WRE100" s="54"/>
      <c r="WRF100" s="54"/>
      <c r="WRG100" s="54"/>
      <c r="WRH100" s="54"/>
      <c r="WRI100" s="54"/>
      <c r="WRJ100" s="54"/>
      <c r="WRK100" s="54"/>
      <c r="WRL100" s="54"/>
      <c r="WRM100" s="54"/>
      <c r="WRN100" s="54"/>
      <c r="WRO100" s="54"/>
      <c r="WRP100" s="54"/>
      <c r="WRQ100" s="54"/>
      <c r="WRR100" s="54"/>
      <c r="WRS100" s="54"/>
      <c r="WRT100" s="54"/>
      <c r="WRU100" s="54"/>
      <c r="WRV100" s="54"/>
      <c r="WRW100" s="54"/>
      <c r="WRX100" s="54"/>
      <c r="WRY100" s="54"/>
      <c r="WRZ100" s="54"/>
      <c r="WSA100" s="54"/>
      <c r="WSB100" s="54"/>
      <c r="WSC100" s="54"/>
      <c r="WSD100" s="54"/>
      <c r="WSE100" s="54"/>
      <c r="WSF100" s="54"/>
      <c r="WSG100" s="54"/>
      <c r="WSH100" s="54"/>
      <c r="WSI100" s="54"/>
      <c r="WSJ100" s="54"/>
      <c r="WSK100" s="54"/>
      <c r="WSL100" s="54"/>
      <c r="WSM100" s="54"/>
      <c r="WSN100" s="54"/>
      <c r="WSO100" s="54"/>
      <c r="WSP100" s="54"/>
      <c r="WSQ100" s="54"/>
      <c r="WSR100" s="54"/>
      <c r="WSS100" s="54"/>
      <c r="WST100" s="54"/>
      <c r="WSU100" s="54"/>
      <c r="WSV100" s="54"/>
      <c r="WSW100" s="54"/>
      <c r="WSX100" s="54"/>
      <c r="WSY100" s="54"/>
      <c r="WSZ100" s="54"/>
      <c r="WTA100" s="54"/>
      <c r="WTB100" s="54"/>
      <c r="WTC100" s="54"/>
      <c r="WTD100" s="54"/>
      <c r="WTE100" s="54"/>
      <c r="WTF100" s="54"/>
      <c r="WTG100" s="54"/>
      <c r="WTH100" s="54"/>
      <c r="WTI100" s="54"/>
      <c r="WTJ100" s="54"/>
      <c r="WTK100" s="54"/>
      <c r="WTL100" s="54"/>
      <c r="WTM100" s="54"/>
      <c r="WTN100" s="54"/>
      <c r="WTO100" s="54"/>
      <c r="WTP100" s="54"/>
      <c r="WTQ100" s="54"/>
      <c r="WTR100" s="54"/>
      <c r="WTS100" s="54"/>
      <c r="WTT100" s="54"/>
      <c r="WTU100" s="54"/>
      <c r="WTV100" s="54"/>
      <c r="WTW100" s="54"/>
      <c r="WTX100" s="54"/>
      <c r="WTY100" s="54"/>
      <c r="WTZ100" s="54"/>
      <c r="WUA100" s="54"/>
      <c r="WUB100" s="54"/>
      <c r="WUC100" s="54"/>
      <c r="WUD100" s="54"/>
      <c r="WUE100" s="54"/>
      <c r="WUF100" s="54"/>
      <c r="WUG100" s="54"/>
      <c r="WUH100" s="54"/>
      <c r="WUI100" s="54"/>
      <c r="WUJ100" s="54"/>
      <c r="WUK100" s="54"/>
      <c r="WUL100" s="54"/>
      <c r="WUM100" s="54"/>
      <c r="WUN100" s="54"/>
      <c r="WUO100" s="54"/>
      <c r="WUP100" s="54"/>
      <c r="WUQ100" s="54"/>
      <c r="WUR100" s="54"/>
      <c r="WUS100" s="54"/>
      <c r="WUT100" s="54"/>
      <c r="WUU100" s="54"/>
      <c r="WUV100" s="54"/>
      <c r="WUW100" s="54"/>
      <c r="WUX100" s="54"/>
      <c r="WUY100" s="54"/>
      <c r="WUZ100" s="54"/>
      <c r="WVA100" s="54"/>
      <c r="WVB100" s="54"/>
      <c r="WVC100" s="54"/>
      <c r="WVD100" s="54"/>
      <c r="WVE100" s="54"/>
      <c r="WVF100" s="54"/>
      <c r="WVG100" s="54"/>
      <c r="WVH100" s="54"/>
      <c r="WVI100" s="54"/>
      <c r="WVJ100" s="54"/>
      <c r="WVK100" s="54"/>
      <c r="WVL100" s="54"/>
      <c r="WVM100" s="54"/>
      <c r="WVN100" s="54"/>
      <c r="WVO100" s="54"/>
      <c r="WVP100" s="54"/>
      <c r="WVQ100" s="54"/>
      <c r="WVR100" s="54"/>
      <c r="WVS100" s="54"/>
      <c r="WVT100" s="54"/>
      <c r="WVU100" s="54"/>
      <c r="WVV100" s="54"/>
      <c r="WVW100" s="54"/>
      <c r="WVX100" s="54"/>
      <c r="WVY100" s="54"/>
      <c r="WVZ100" s="54"/>
      <c r="WWA100" s="54"/>
      <c r="WWB100" s="54"/>
      <c r="WWC100" s="54"/>
      <c r="WWD100" s="54"/>
      <c r="WWE100" s="54"/>
      <c r="WWF100" s="54"/>
      <c r="WWG100" s="54"/>
      <c r="WWH100" s="54"/>
      <c r="WWI100" s="54"/>
      <c r="WWJ100" s="54"/>
      <c r="WWK100" s="54"/>
      <c r="WWL100" s="54"/>
      <c r="WWM100" s="54"/>
      <c r="WWN100" s="54"/>
      <c r="WWO100" s="54"/>
      <c r="WWP100" s="54"/>
      <c r="WWQ100" s="54"/>
      <c r="WWR100" s="54"/>
      <c r="WWS100" s="54"/>
      <c r="WWT100" s="54"/>
      <c r="WWU100" s="54"/>
      <c r="WWV100" s="54"/>
      <c r="WWW100" s="54"/>
      <c r="WWX100" s="54"/>
      <c r="WWY100" s="54"/>
      <c r="WWZ100" s="54"/>
      <c r="WXA100" s="54"/>
      <c r="WXB100" s="54"/>
      <c r="WXC100" s="54"/>
      <c r="WXD100" s="54"/>
      <c r="WXE100" s="54"/>
      <c r="WXF100" s="54"/>
      <c r="WXG100" s="54"/>
      <c r="WXH100" s="54"/>
      <c r="WXI100" s="54"/>
      <c r="WXJ100" s="54"/>
      <c r="WXK100" s="54"/>
      <c r="WXL100" s="54"/>
      <c r="WXM100" s="54"/>
      <c r="WXN100" s="54"/>
      <c r="WXO100" s="54"/>
      <c r="WXP100" s="54"/>
      <c r="WXQ100" s="54"/>
      <c r="WXR100" s="54"/>
      <c r="WXS100" s="54"/>
      <c r="WXT100" s="54"/>
      <c r="WXU100" s="54"/>
      <c r="WXV100" s="54"/>
      <c r="WXW100" s="54"/>
      <c r="WXX100" s="54"/>
      <c r="WXY100" s="54"/>
      <c r="WXZ100" s="54"/>
      <c r="WYA100" s="54"/>
      <c r="WYB100" s="54"/>
      <c r="WYC100" s="54"/>
      <c r="WYD100" s="54"/>
      <c r="WYE100" s="54"/>
      <c r="WYF100" s="54"/>
      <c r="WYG100" s="54"/>
      <c r="WYH100" s="54"/>
      <c r="WYI100" s="54"/>
      <c r="WYJ100" s="54"/>
      <c r="WYK100" s="54"/>
      <c r="WYL100" s="54"/>
      <c r="WYM100" s="54"/>
      <c r="WYN100" s="54"/>
      <c r="WYO100" s="54"/>
      <c r="WYP100" s="54"/>
      <c r="WYQ100" s="54"/>
      <c r="WYR100" s="54"/>
      <c r="WYS100" s="54"/>
      <c r="WYT100" s="54"/>
      <c r="WYU100" s="54"/>
      <c r="WYV100" s="54"/>
      <c r="WYW100" s="54"/>
      <c r="WYX100" s="54"/>
      <c r="WYY100" s="54"/>
      <c r="WYZ100" s="54"/>
      <c r="WZA100" s="54"/>
      <c r="WZB100" s="54"/>
      <c r="WZC100" s="54"/>
      <c r="WZD100" s="54"/>
      <c r="WZE100" s="54"/>
      <c r="WZF100" s="54"/>
      <c r="WZG100" s="54"/>
      <c r="WZH100" s="54"/>
      <c r="WZI100" s="54"/>
      <c r="WZJ100" s="54"/>
      <c r="WZK100" s="54"/>
      <c r="WZL100" s="54"/>
      <c r="WZM100" s="54"/>
      <c r="WZN100" s="54"/>
      <c r="WZO100" s="54"/>
      <c r="WZP100" s="54"/>
      <c r="WZQ100" s="54"/>
      <c r="WZR100" s="54"/>
      <c r="WZS100" s="54"/>
      <c r="WZT100" s="54"/>
      <c r="WZU100" s="54"/>
      <c r="WZV100" s="54"/>
      <c r="WZW100" s="54"/>
      <c r="WZX100" s="54"/>
      <c r="WZY100" s="54"/>
      <c r="WZZ100" s="54"/>
      <c r="XAA100" s="54"/>
      <c r="XAB100" s="54"/>
      <c r="XAC100" s="54"/>
      <c r="XAD100" s="54"/>
      <c r="XAE100" s="54"/>
      <c r="XAF100" s="54"/>
      <c r="XAG100" s="54"/>
      <c r="XAH100" s="54"/>
      <c r="XAI100" s="54"/>
      <c r="XAJ100" s="54"/>
      <c r="XAK100" s="54"/>
      <c r="XAL100" s="54"/>
      <c r="XAM100" s="54"/>
      <c r="XAN100" s="54"/>
      <c r="XAO100" s="54"/>
      <c r="XAP100" s="54"/>
      <c r="XAQ100" s="54"/>
      <c r="XAR100" s="54"/>
      <c r="XAS100" s="54"/>
      <c r="XAT100" s="54"/>
      <c r="XAU100" s="54"/>
      <c r="XAV100" s="54"/>
      <c r="XAW100" s="54"/>
      <c r="XAX100" s="54"/>
      <c r="XAY100" s="54"/>
      <c r="XAZ100" s="54"/>
      <c r="XBA100" s="54"/>
      <c r="XBB100" s="54"/>
      <c r="XBC100" s="54"/>
      <c r="XBD100" s="54"/>
      <c r="XBE100" s="54"/>
      <c r="XBF100" s="54"/>
      <c r="XBG100" s="54"/>
      <c r="XBH100" s="54"/>
      <c r="XBI100" s="54"/>
      <c r="XBJ100" s="54"/>
      <c r="XBK100" s="54"/>
      <c r="XBL100" s="54"/>
      <c r="XBM100" s="54"/>
      <c r="XBN100" s="54"/>
      <c r="XBO100" s="54"/>
      <c r="XBP100" s="54"/>
      <c r="XBQ100" s="54"/>
      <c r="XBR100" s="54"/>
      <c r="XBS100" s="54"/>
      <c r="XBT100" s="54"/>
      <c r="XBU100" s="54"/>
      <c r="XBV100" s="54"/>
      <c r="XBW100" s="54"/>
      <c r="XBX100" s="54"/>
      <c r="XBY100" s="54"/>
      <c r="XBZ100" s="54"/>
      <c r="XCA100" s="54"/>
      <c r="XCB100" s="54"/>
      <c r="XCC100" s="54"/>
      <c r="XCD100" s="54"/>
      <c r="XCE100" s="54"/>
      <c r="XCF100" s="54"/>
      <c r="XCG100" s="54"/>
      <c r="XCH100" s="54"/>
      <c r="XCI100" s="54"/>
      <c r="XCJ100" s="54"/>
      <c r="XCK100" s="54"/>
      <c r="XCL100" s="54"/>
      <c r="XCM100" s="54"/>
      <c r="XCN100" s="54"/>
      <c r="XCO100" s="54"/>
      <c r="XCP100" s="54"/>
      <c r="XCQ100" s="54"/>
      <c r="XCR100" s="54"/>
      <c r="XCS100" s="54"/>
      <c r="XCT100" s="54"/>
      <c r="XCU100" s="54"/>
      <c r="XCV100" s="54"/>
      <c r="XCW100" s="54"/>
      <c r="XCX100" s="54"/>
      <c r="XCY100" s="54"/>
      <c r="XCZ100" s="54"/>
      <c r="XDA100" s="54"/>
      <c r="XDB100" s="54"/>
      <c r="XDC100" s="54"/>
      <c r="XDD100" s="54"/>
      <c r="XDE100" s="54"/>
      <c r="XDF100" s="54"/>
      <c r="XDG100" s="54"/>
      <c r="XDH100" s="54"/>
      <c r="XDI100" s="54"/>
      <c r="XDJ100" s="54"/>
      <c r="XDK100" s="54"/>
      <c r="XDL100" s="54"/>
      <c r="XDM100" s="54"/>
      <c r="XDN100" s="54"/>
      <c r="XDO100" s="54"/>
      <c r="XDP100" s="54"/>
      <c r="XDQ100" s="54"/>
      <c r="XDR100" s="54"/>
      <c r="XDS100" s="54"/>
      <c r="XDT100" s="54"/>
      <c r="XDU100" s="54"/>
      <c r="XDV100" s="54"/>
      <c r="XDW100" s="54"/>
      <c r="XDX100" s="54"/>
      <c r="XDY100" s="54"/>
      <c r="XDZ100" s="54"/>
      <c r="XEA100" s="54"/>
      <c r="XEB100" s="54"/>
      <c r="XEC100" s="54"/>
      <c r="XED100" s="54"/>
      <c r="XEE100" s="54"/>
      <c r="XEF100" s="54"/>
      <c r="XEG100" s="54"/>
      <c r="XEH100" s="54"/>
      <c r="XEI100" s="54"/>
    </row>
    <row r="101" spans="1:16363" s="69" customFormat="1">
      <c r="A101" s="491" t="s">
        <v>58</v>
      </c>
      <c r="B101" s="475">
        <v>168.48</v>
      </c>
      <c r="C101" s="475">
        <v>146.52699999999999</v>
      </c>
      <c r="D101" s="475">
        <v>135.68299999999999</v>
      </c>
      <c r="E101" s="475">
        <v>133.27000000000001</v>
      </c>
      <c r="F101" s="475">
        <v>146.27000000000001</v>
      </c>
      <c r="G101" s="475">
        <v>147.54599999999999</v>
      </c>
      <c r="H101" s="475">
        <v>144.5625</v>
      </c>
      <c r="I101" s="475">
        <v>153.53299999999999</v>
      </c>
      <c r="J101" s="475">
        <v>177.02099999999999</v>
      </c>
      <c r="K101" s="475">
        <v>186.39150000000001</v>
      </c>
      <c r="L101" s="475">
        <v>209.46100000000001</v>
      </c>
      <c r="M101" s="475">
        <v>163.04300000000001</v>
      </c>
      <c r="N101" s="475">
        <v>194.316</v>
      </c>
      <c r="O101" s="475">
        <v>154.584</v>
      </c>
      <c r="P101" s="475">
        <v>112.267</v>
      </c>
      <c r="Q101" s="475">
        <v>71.018000000000001</v>
      </c>
      <c r="R101" s="475">
        <v>114.94499999999999</v>
      </c>
      <c r="S101" s="475">
        <v>138.36500000000001</v>
      </c>
      <c r="T101" s="475">
        <v>134.96199999999999</v>
      </c>
      <c r="U101" s="475">
        <v>105.60250000000001</v>
      </c>
      <c r="V101" s="477">
        <v>138.36500000000001</v>
      </c>
      <c r="W101" s="169"/>
    </row>
    <row r="102" spans="1:16363" s="69" customFormat="1">
      <c r="A102" s="491" t="s">
        <v>162</v>
      </c>
      <c r="B102" s="475">
        <v>0.14449999999999999</v>
      </c>
      <c r="C102" s="475">
        <v>1.7589999999999999</v>
      </c>
      <c r="D102" s="475">
        <v>0.72099999999999997</v>
      </c>
      <c r="E102" s="475">
        <v>0.77949999999999997</v>
      </c>
      <c r="F102" s="475">
        <v>0.95450000000000002</v>
      </c>
      <c r="G102" s="475">
        <v>1.9185000000000001</v>
      </c>
      <c r="H102" s="475">
        <v>1.4690000000000001</v>
      </c>
      <c r="I102" s="475">
        <v>0.86799999999999999</v>
      </c>
      <c r="J102" s="475">
        <v>1.3754999999999999</v>
      </c>
      <c r="K102" s="475">
        <v>0.438</v>
      </c>
      <c r="L102" s="475">
        <v>0.76549999999999996</v>
      </c>
      <c r="M102" s="475">
        <v>2.8370000000000002</v>
      </c>
      <c r="N102" s="475">
        <v>3.5205000000000002</v>
      </c>
      <c r="O102" s="475">
        <v>9.8230000000000004</v>
      </c>
      <c r="P102" s="475">
        <v>3.4245000000000001</v>
      </c>
      <c r="Q102" s="475">
        <v>3.7115</v>
      </c>
      <c r="R102" s="475">
        <v>3.3759999999999999</v>
      </c>
      <c r="S102" s="475">
        <v>2.9660000000000002</v>
      </c>
      <c r="T102" s="475">
        <v>2.4780000000000002</v>
      </c>
      <c r="U102" s="475">
        <v>1.99</v>
      </c>
      <c r="V102" s="477">
        <v>2.9660000000000002</v>
      </c>
      <c r="W102" s="169"/>
    </row>
    <row r="103" spans="1:16363" s="69" customFormat="1">
      <c r="A103" s="491" t="s">
        <v>161</v>
      </c>
      <c r="B103" s="475">
        <v>81.027000000000001</v>
      </c>
      <c r="C103" s="475">
        <v>72.508499999999998</v>
      </c>
      <c r="D103" s="475">
        <v>90.195499999999996</v>
      </c>
      <c r="E103" s="475">
        <v>76.849999999999994</v>
      </c>
      <c r="F103" s="475">
        <v>84.8125</v>
      </c>
      <c r="G103" s="475">
        <v>92.188999999999993</v>
      </c>
      <c r="H103" s="475">
        <v>80.259500000000003</v>
      </c>
      <c r="I103" s="475">
        <v>119.642</v>
      </c>
      <c r="J103" s="475">
        <v>176.3535</v>
      </c>
      <c r="K103" s="475">
        <v>135.7765</v>
      </c>
      <c r="L103" s="475">
        <v>125.9695</v>
      </c>
      <c r="M103" s="475">
        <v>156.518</v>
      </c>
      <c r="N103" s="475">
        <v>91.617000000000004</v>
      </c>
      <c r="O103" s="475">
        <v>79.9495</v>
      </c>
      <c r="P103" s="475">
        <v>81.483500000000006</v>
      </c>
      <c r="Q103" s="475">
        <v>65.945499999999996</v>
      </c>
      <c r="R103" s="475">
        <v>68.531499999999994</v>
      </c>
      <c r="S103" s="475">
        <v>366.3295</v>
      </c>
      <c r="T103" s="475">
        <v>69.325999999999993</v>
      </c>
      <c r="U103" s="475">
        <v>77.070499999999996</v>
      </c>
      <c r="V103" s="477">
        <v>366.3295</v>
      </c>
      <c r="W103" s="169"/>
    </row>
    <row r="104" spans="1:16363" s="69" customFormat="1">
      <c r="A104" s="491" t="s">
        <v>163</v>
      </c>
      <c r="B104" s="475">
        <v>0.995</v>
      </c>
      <c r="C104" s="475">
        <v>0</v>
      </c>
      <c r="D104" s="475">
        <v>0</v>
      </c>
      <c r="E104" s="475">
        <v>0</v>
      </c>
      <c r="F104" s="475">
        <v>0</v>
      </c>
      <c r="G104" s="475">
        <v>0</v>
      </c>
      <c r="H104" s="475">
        <v>0</v>
      </c>
      <c r="I104" s="475">
        <v>0</v>
      </c>
      <c r="J104" s="475">
        <v>0</v>
      </c>
      <c r="K104" s="475">
        <v>0</v>
      </c>
      <c r="L104" s="475">
        <v>0</v>
      </c>
      <c r="M104" s="475">
        <v>0</v>
      </c>
      <c r="N104" s="475">
        <v>0</v>
      </c>
      <c r="O104" s="475">
        <v>0</v>
      </c>
      <c r="P104" s="475">
        <v>0</v>
      </c>
      <c r="Q104" s="475">
        <v>0</v>
      </c>
      <c r="R104" s="475">
        <v>0.373</v>
      </c>
      <c r="S104" s="475">
        <v>0.53</v>
      </c>
      <c r="T104" s="475">
        <v>0</v>
      </c>
      <c r="U104" s="475">
        <v>0</v>
      </c>
      <c r="V104" s="477">
        <v>0.53</v>
      </c>
      <c r="W104" s="169"/>
    </row>
    <row r="105" spans="1:16363" s="54" customFormat="1">
      <c r="A105" s="346" t="s">
        <v>46</v>
      </c>
      <c r="B105" s="347">
        <v>250.6465</v>
      </c>
      <c r="C105" s="347">
        <v>220.79449999999997</v>
      </c>
      <c r="D105" s="347">
        <v>226.59949999999998</v>
      </c>
      <c r="E105" s="347">
        <v>210.89949999999999</v>
      </c>
      <c r="F105" s="347">
        <v>232.03699999999995</v>
      </c>
      <c r="G105" s="347">
        <v>241.65350000000001</v>
      </c>
      <c r="H105" s="347">
        <v>226.291</v>
      </c>
      <c r="I105" s="347">
        <v>274.04299999999995</v>
      </c>
      <c r="J105" s="347">
        <v>354.75</v>
      </c>
      <c r="K105" s="347">
        <v>322.60599999999999</v>
      </c>
      <c r="L105" s="347">
        <v>336.19598333333334</v>
      </c>
      <c r="M105" s="347">
        <v>322.39799999999997</v>
      </c>
      <c r="N105" s="347">
        <v>289.45350000000002</v>
      </c>
      <c r="O105" s="347">
        <v>244.35650000000001</v>
      </c>
      <c r="P105" s="347">
        <v>197.17500000000001</v>
      </c>
      <c r="Q105" s="347">
        <v>140.67499999999998</v>
      </c>
      <c r="R105" s="347">
        <v>187.22549999999995</v>
      </c>
      <c r="S105" s="347">
        <v>201.3065</v>
      </c>
      <c r="T105" s="347">
        <v>206.76600000000002</v>
      </c>
      <c r="U105" s="347">
        <v>184.66300000000001</v>
      </c>
      <c r="V105" s="484">
        <v>508.19049999999999</v>
      </c>
      <c r="W105" s="61"/>
    </row>
    <row r="106" spans="1:16363">
      <c r="A106" s="253" t="s">
        <v>66</v>
      </c>
      <c r="B106" s="254"/>
      <c r="C106" s="254"/>
      <c r="D106" s="254"/>
      <c r="E106" s="254"/>
      <c r="F106" s="254"/>
      <c r="G106" s="254"/>
      <c r="H106" s="254"/>
      <c r="I106" s="254"/>
      <c r="J106" s="254"/>
      <c r="K106" s="254"/>
      <c r="L106" s="254"/>
      <c r="M106" s="254"/>
      <c r="N106" s="254"/>
      <c r="O106" s="254"/>
      <c r="P106" s="254"/>
      <c r="Q106" s="254"/>
      <c r="R106" s="254"/>
      <c r="S106" s="254"/>
      <c r="T106" s="254"/>
      <c r="U106" s="489"/>
      <c r="V106" s="490"/>
    </row>
    <row r="107" spans="1:16363">
      <c r="A107" s="493" t="s">
        <v>27</v>
      </c>
      <c r="B107" s="472">
        <v>26.968499999999999</v>
      </c>
      <c r="C107" s="472">
        <v>25.971</v>
      </c>
      <c r="D107" s="472">
        <v>32.858499999999999</v>
      </c>
      <c r="E107" s="472">
        <v>35.391500000000001</v>
      </c>
      <c r="F107" s="472">
        <v>32.845500000000001</v>
      </c>
      <c r="G107" s="472">
        <v>24.2165</v>
      </c>
      <c r="H107" s="472">
        <v>23.081</v>
      </c>
      <c r="I107" s="472">
        <v>29.760999999999999</v>
      </c>
      <c r="J107" s="472">
        <v>32.453000000000003</v>
      </c>
      <c r="K107" s="472">
        <v>34.89</v>
      </c>
      <c r="L107" s="472">
        <v>87.808000000000007</v>
      </c>
      <c r="M107" s="472">
        <v>93.534000000000006</v>
      </c>
      <c r="N107" s="472">
        <v>68.200999999999993</v>
      </c>
      <c r="O107" s="472">
        <v>60.136499999999998</v>
      </c>
      <c r="P107" s="472">
        <v>43.46</v>
      </c>
      <c r="Q107" s="472">
        <v>49.35</v>
      </c>
      <c r="R107" s="472">
        <v>68.638499999999993</v>
      </c>
      <c r="S107" s="472">
        <v>82.7</v>
      </c>
      <c r="T107" s="472">
        <v>76.870500000000007</v>
      </c>
      <c r="U107" s="472">
        <v>82.891000000000005</v>
      </c>
      <c r="V107" s="474">
        <v>94.514499999999998</v>
      </c>
    </row>
    <row r="108" spans="1:16363">
      <c r="A108" s="493" t="s">
        <v>28</v>
      </c>
      <c r="B108" s="475">
        <v>68.470500000000001</v>
      </c>
      <c r="C108" s="475">
        <v>95.495500000000007</v>
      </c>
      <c r="D108" s="475">
        <v>110.393</v>
      </c>
      <c r="E108" s="475">
        <v>116.18600000000001</v>
      </c>
      <c r="F108" s="475">
        <v>106.4605</v>
      </c>
      <c r="G108" s="475">
        <v>110.2265</v>
      </c>
      <c r="H108" s="475">
        <v>106.387</v>
      </c>
      <c r="I108" s="475">
        <v>105.49</v>
      </c>
      <c r="J108" s="475">
        <v>99.284000000000006</v>
      </c>
      <c r="K108" s="475">
        <v>77.963499999999996</v>
      </c>
      <c r="L108" s="475">
        <v>85.634</v>
      </c>
      <c r="M108" s="475">
        <v>106.4015</v>
      </c>
      <c r="N108" s="475">
        <v>106.42749999999999</v>
      </c>
      <c r="O108" s="475">
        <v>89.019000000000005</v>
      </c>
      <c r="P108" s="475">
        <v>91.756</v>
      </c>
      <c r="Q108" s="475">
        <v>108.5085</v>
      </c>
      <c r="R108" s="475">
        <v>93.567499999999995</v>
      </c>
      <c r="S108" s="475">
        <v>92.287000000000006</v>
      </c>
      <c r="T108" s="475">
        <v>98.503500000000003</v>
      </c>
      <c r="U108" s="475">
        <v>86.593000000000004</v>
      </c>
      <c r="V108" s="477">
        <v>95.566999999999993</v>
      </c>
    </row>
    <row r="109" spans="1:16363">
      <c r="A109" s="493" t="s">
        <v>29</v>
      </c>
      <c r="B109" s="475">
        <v>14.9</v>
      </c>
      <c r="C109" s="475">
        <v>14.891500000000001</v>
      </c>
      <c r="D109" s="475">
        <v>14.667999999999999</v>
      </c>
      <c r="E109" s="475">
        <v>14.499000000000001</v>
      </c>
      <c r="F109" s="475">
        <v>14.77</v>
      </c>
      <c r="G109" s="475">
        <v>14.895</v>
      </c>
      <c r="H109" s="475">
        <v>16.3645</v>
      </c>
      <c r="I109" s="475">
        <v>14.778</v>
      </c>
      <c r="J109" s="475">
        <v>13.721</v>
      </c>
      <c r="K109" s="475">
        <v>15.734</v>
      </c>
      <c r="L109" s="475">
        <v>16.0305</v>
      </c>
      <c r="M109" s="475">
        <v>13.5015</v>
      </c>
      <c r="N109" s="475">
        <v>11.624499999999999</v>
      </c>
      <c r="O109" s="475">
        <v>10.817</v>
      </c>
      <c r="P109" s="475">
        <v>9.9885000000000002</v>
      </c>
      <c r="Q109" s="475">
        <v>9.1784999999999997</v>
      </c>
      <c r="R109" s="475">
        <v>8.9390000000000001</v>
      </c>
      <c r="S109" s="475">
        <v>8.3469999999999995</v>
      </c>
      <c r="T109" s="475">
        <v>0</v>
      </c>
      <c r="U109" s="475">
        <v>0</v>
      </c>
      <c r="V109" s="477">
        <v>0</v>
      </c>
    </row>
    <row r="110" spans="1:16363">
      <c r="A110" s="492" t="s">
        <v>160</v>
      </c>
      <c r="B110" s="475">
        <v>71.782499999999999</v>
      </c>
      <c r="C110" s="475">
        <v>71.157499999999999</v>
      </c>
      <c r="D110" s="475">
        <v>78.064999999999998</v>
      </c>
      <c r="E110" s="475">
        <v>76.173000000000002</v>
      </c>
      <c r="F110" s="475">
        <v>66.828999999999994</v>
      </c>
      <c r="G110" s="475">
        <v>63.735999999999997</v>
      </c>
      <c r="H110" s="475">
        <v>58.642499999999998</v>
      </c>
      <c r="I110" s="475">
        <v>42.372500000000002</v>
      </c>
      <c r="J110" s="475">
        <v>37.727499999999999</v>
      </c>
      <c r="K110" s="475">
        <v>33.191000000000003</v>
      </c>
      <c r="L110" s="475">
        <v>35.804499999999997</v>
      </c>
      <c r="M110" s="475">
        <v>32.673000000000002</v>
      </c>
      <c r="N110" s="475">
        <v>25.341999999999999</v>
      </c>
      <c r="O110" s="475">
        <v>18.519500000000001</v>
      </c>
      <c r="P110" s="475">
        <v>20.629000000000001</v>
      </c>
      <c r="Q110" s="475">
        <v>25.15</v>
      </c>
      <c r="R110" s="475">
        <v>23.029499999999999</v>
      </c>
      <c r="S110" s="475">
        <v>24.977499999999999</v>
      </c>
      <c r="T110" s="475">
        <v>26.760999999999999</v>
      </c>
      <c r="U110" s="475">
        <v>19.6525</v>
      </c>
      <c r="V110" s="477">
        <v>18.077999999999999</v>
      </c>
    </row>
    <row r="111" spans="1:16363">
      <c r="A111" s="492" t="s">
        <v>30</v>
      </c>
      <c r="B111" s="475">
        <v>3.7160000000000002</v>
      </c>
      <c r="C111" s="475">
        <v>4.3665000000000003</v>
      </c>
      <c r="D111" s="475">
        <v>2.8410000000000002</v>
      </c>
      <c r="E111" s="475">
        <v>3.2385000000000002</v>
      </c>
      <c r="F111" s="475">
        <v>3.4664999999999999</v>
      </c>
      <c r="G111" s="475">
        <v>3.355</v>
      </c>
      <c r="H111" s="475">
        <v>2.9744999999999999</v>
      </c>
      <c r="I111" s="475">
        <v>2.7915000000000001</v>
      </c>
      <c r="J111" s="475">
        <v>2.9089999999999998</v>
      </c>
      <c r="K111" s="475">
        <v>2.919</v>
      </c>
      <c r="L111" s="475">
        <v>2.8650000000000002</v>
      </c>
      <c r="M111" s="475">
        <v>2.6779999999999999</v>
      </c>
      <c r="N111" s="475">
        <v>2.8140000000000001</v>
      </c>
      <c r="O111" s="475">
        <v>2.7444999999999999</v>
      </c>
      <c r="P111" s="475">
        <v>2.7404999999999999</v>
      </c>
      <c r="Q111" s="475">
        <v>2.73</v>
      </c>
      <c r="R111" s="475">
        <v>2.7685</v>
      </c>
      <c r="S111" s="475">
        <v>2.8155000000000001</v>
      </c>
      <c r="T111" s="475">
        <v>2.6070000000000002</v>
      </c>
      <c r="U111" s="475">
        <v>2.4889999999999999</v>
      </c>
      <c r="V111" s="477">
        <v>2.8340000000000001</v>
      </c>
    </row>
    <row r="112" spans="1:16363">
      <c r="A112" s="492" t="s">
        <v>31</v>
      </c>
      <c r="B112" s="475">
        <v>50.112499999999997</v>
      </c>
      <c r="C112" s="475">
        <v>61.5015</v>
      </c>
      <c r="D112" s="475">
        <v>64.084500000000006</v>
      </c>
      <c r="E112" s="475">
        <v>73.017499999999998</v>
      </c>
      <c r="F112" s="475">
        <v>75.287999999999997</v>
      </c>
      <c r="G112" s="475">
        <v>73.912499999999994</v>
      </c>
      <c r="H112" s="475">
        <v>79.149000000000001</v>
      </c>
      <c r="I112" s="475">
        <v>83.826499999999996</v>
      </c>
      <c r="J112" s="475">
        <v>89.017499999999998</v>
      </c>
      <c r="K112" s="475">
        <v>91.450500000000005</v>
      </c>
      <c r="L112" s="475">
        <v>89.469499999999996</v>
      </c>
      <c r="M112" s="475">
        <v>99.138999999999996</v>
      </c>
      <c r="N112" s="475">
        <v>102.831</v>
      </c>
      <c r="O112" s="475">
        <v>108.785</v>
      </c>
      <c r="P112" s="475">
        <v>141.60499999999999</v>
      </c>
      <c r="Q112" s="475">
        <v>254.09049999999999</v>
      </c>
      <c r="R112" s="475">
        <v>191.32650000000001</v>
      </c>
      <c r="S112" s="475">
        <v>166.78800000000001</v>
      </c>
      <c r="T112" s="475">
        <v>137.029</v>
      </c>
      <c r="U112" s="475">
        <v>114.3335</v>
      </c>
      <c r="V112" s="477">
        <v>125.9425</v>
      </c>
    </row>
    <row r="113" spans="1:23">
      <c r="A113" s="492" t="s">
        <v>158</v>
      </c>
      <c r="B113" s="475">
        <v>1528.431</v>
      </c>
      <c r="C113" s="475">
        <v>1766.9525000000001</v>
      </c>
      <c r="D113" s="475">
        <v>2008.0409999999999</v>
      </c>
      <c r="E113" s="475">
        <v>2351.5414999999998</v>
      </c>
      <c r="F113" s="475">
        <v>1884.8520000000001</v>
      </c>
      <c r="G113" s="475">
        <v>2015.5325</v>
      </c>
      <c r="H113" s="475">
        <v>2035.4485</v>
      </c>
      <c r="I113" s="475">
        <v>1994.547</v>
      </c>
      <c r="J113" s="475">
        <v>1593.0174999999999</v>
      </c>
      <c r="K113" s="475">
        <v>1583.7360000000001</v>
      </c>
      <c r="L113" s="475">
        <v>1441.71</v>
      </c>
      <c r="M113" s="475">
        <v>1345.3440000000001</v>
      </c>
      <c r="N113" s="475">
        <v>1349.4114999999999</v>
      </c>
      <c r="O113" s="475">
        <v>1300.0094999999999</v>
      </c>
      <c r="P113" s="475">
        <v>1444.1545000000001</v>
      </c>
      <c r="Q113" s="475">
        <v>1295.655</v>
      </c>
      <c r="R113" s="475">
        <v>1320.778</v>
      </c>
      <c r="S113" s="475">
        <v>1381.1994999999999</v>
      </c>
      <c r="T113" s="475">
        <v>1417.902</v>
      </c>
      <c r="U113" s="475">
        <v>1418.1365000000001</v>
      </c>
      <c r="V113" s="477">
        <v>1561.309</v>
      </c>
    </row>
    <row r="114" spans="1:23">
      <c r="A114" s="492" t="s">
        <v>32</v>
      </c>
      <c r="B114" s="475">
        <v>0</v>
      </c>
      <c r="C114" s="475">
        <v>0</v>
      </c>
      <c r="D114" s="475">
        <v>0</v>
      </c>
      <c r="E114" s="475">
        <v>0</v>
      </c>
      <c r="F114" s="475">
        <v>0</v>
      </c>
      <c r="G114" s="475">
        <v>0</v>
      </c>
      <c r="H114" s="475">
        <v>0</v>
      </c>
      <c r="I114" s="475">
        <v>0</v>
      </c>
      <c r="J114" s="475">
        <v>0</v>
      </c>
      <c r="K114" s="475">
        <v>0</v>
      </c>
      <c r="L114" s="475">
        <v>0</v>
      </c>
      <c r="M114" s="475">
        <v>0.21</v>
      </c>
      <c r="N114" s="475">
        <v>2.52</v>
      </c>
      <c r="O114" s="475">
        <v>3.4235000000000002</v>
      </c>
      <c r="P114" s="475">
        <v>4.0940000000000003</v>
      </c>
      <c r="Q114" s="475">
        <v>4.5274999999999999</v>
      </c>
      <c r="R114" s="475">
        <v>5.8760000000000003</v>
      </c>
      <c r="S114" s="475">
        <v>4.8520000000000003</v>
      </c>
      <c r="T114" s="475">
        <v>4.819</v>
      </c>
      <c r="U114" s="475">
        <v>7.1529999999999996</v>
      </c>
      <c r="V114" s="477">
        <v>7.6239999999999997</v>
      </c>
    </row>
    <row r="115" spans="1:23">
      <c r="A115" s="492" t="s">
        <v>33</v>
      </c>
      <c r="B115" s="475">
        <v>564.30799999999999</v>
      </c>
      <c r="C115" s="475">
        <v>528.75199999999995</v>
      </c>
      <c r="D115" s="475">
        <v>620.27200000000005</v>
      </c>
      <c r="E115" s="475">
        <v>579.51250000000005</v>
      </c>
      <c r="F115" s="475">
        <v>648.09550000000002</v>
      </c>
      <c r="G115" s="475">
        <v>810.19299999999998</v>
      </c>
      <c r="H115" s="475">
        <v>664.23850000000004</v>
      </c>
      <c r="I115" s="475">
        <v>685.87450000000001</v>
      </c>
      <c r="J115" s="475">
        <v>581.37649999999996</v>
      </c>
      <c r="K115" s="475">
        <v>661.55849999999998</v>
      </c>
      <c r="L115" s="475">
        <v>732.34</v>
      </c>
      <c r="M115" s="475">
        <v>592.13300000000004</v>
      </c>
      <c r="N115" s="475">
        <v>487.49650000000003</v>
      </c>
      <c r="O115" s="475">
        <v>533.4325</v>
      </c>
      <c r="P115" s="475">
        <v>529.57650000000001</v>
      </c>
      <c r="Q115" s="475">
        <v>499.34750000000003</v>
      </c>
      <c r="R115" s="475">
        <v>554.31949999999995</v>
      </c>
      <c r="S115" s="475">
        <v>604.51750000000004</v>
      </c>
      <c r="T115" s="475">
        <v>728.18299999999999</v>
      </c>
      <c r="U115" s="475">
        <v>677.63499999999999</v>
      </c>
      <c r="V115" s="477">
        <v>604.82249999999999</v>
      </c>
    </row>
    <row r="116" spans="1:23">
      <c r="A116" s="492" t="s">
        <v>222</v>
      </c>
      <c r="B116" s="475">
        <v>5.3440000000000003</v>
      </c>
      <c r="C116" s="475">
        <v>6.7880000000000003</v>
      </c>
      <c r="D116" s="475">
        <v>3.8584999999999998</v>
      </c>
      <c r="E116" s="475">
        <v>3.3639999999999999</v>
      </c>
      <c r="F116" s="475">
        <v>1.3640000000000001</v>
      </c>
      <c r="G116" s="475">
        <v>7.0000000000000007E-2</v>
      </c>
      <c r="H116" s="475">
        <v>0</v>
      </c>
      <c r="I116" s="475">
        <v>0</v>
      </c>
      <c r="J116" s="475">
        <v>0</v>
      </c>
      <c r="K116" s="475">
        <v>0</v>
      </c>
      <c r="L116" s="475">
        <v>0</v>
      </c>
      <c r="M116" s="475">
        <v>0</v>
      </c>
      <c r="N116" s="475">
        <v>0</v>
      </c>
      <c r="O116" s="475">
        <v>0</v>
      </c>
      <c r="P116" s="475">
        <v>0</v>
      </c>
      <c r="Q116" s="475">
        <v>0</v>
      </c>
      <c r="R116" s="475">
        <v>0</v>
      </c>
      <c r="S116" s="475">
        <v>0</v>
      </c>
      <c r="T116" s="475">
        <v>0</v>
      </c>
      <c r="U116" s="475">
        <v>0</v>
      </c>
      <c r="V116" s="477">
        <v>0</v>
      </c>
    </row>
    <row r="117" spans="1:23">
      <c r="A117" s="492" t="s">
        <v>159</v>
      </c>
      <c r="B117" s="475">
        <v>69.881</v>
      </c>
      <c r="C117" s="475">
        <v>66.046999999999997</v>
      </c>
      <c r="D117" s="475">
        <v>64.551500000000004</v>
      </c>
      <c r="E117" s="475">
        <v>71.0625</v>
      </c>
      <c r="F117" s="475">
        <v>72.085499999999996</v>
      </c>
      <c r="G117" s="475">
        <v>87.328500000000005</v>
      </c>
      <c r="H117" s="475">
        <v>97.144999999999996</v>
      </c>
      <c r="I117" s="475">
        <v>103.73650000000001</v>
      </c>
      <c r="J117" s="475">
        <v>90.665000000000006</v>
      </c>
      <c r="K117" s="475">
        <v>91.009500000000003</v>
      </c>
      <c r="L117" s="475">
        <v>74.747500000000002</v>
      </c>
      <c r="M117" s="475">
        <v>70.293999999999997</v>
      </c>
      <c r="N117" s="475">
        <v>71.563999999999993</v>
      </c>
      <c r="O117" s="475">
        <v>65.38</v>
      </c>
      <c r="P117" s="475">
        <v>66.564499999999995</v>
      </c>
      <c r="Q117" s="475">
        <v>108.0385</v>
      </c>
      <c r="R117" s="475">
        <v>114.7315</v>
      </c>
      <c r="S117" s="475">
        <v>97.090500000000006</v>
      </c>
      <c r="T117" s="475">
        <v>89.364000000000004</v>
      </c>
      <c r="U117" s="475">
        <v>95.734999999999999</v>
      </c>
      <c r="V117" s="477">
        <v>98.072500000000005</v>
      </c>
    </row>
    <row r="118" spans="1:23">
      <c r="A118" s="493" t="s">
        <v>131</v>
      </c>
      <c r="B118" s="475">
        <v>118.127</v>
      </c>
      <c r="C118" s="475">
        <v>108.7175</v>
      </c>
      <c r="D118" s="475">
        <v>103.0975</v>
      </c>
      <c r="E118" s="475">
        <v>99.921499999999995</v>
      </c>
      <c r="F118" s="475">
        <v>145.346</v>
      </c>
      <c r="G118" s="475">
        <v>157.65899999999999</v>
      </c>
      <c r="H118" s="475">
        <v>163.96950000000001</v>
      </c>
      <c r="I118" s="475">
        <v>141.58850000000001</v>
      </c>
      <c r="J118" s="475">
        <v>128.5565</v>
      </c>
      <c r="K118" s="475">
        <v>100.6825</v>
      </c>
      <c r="L118" s="475">
        <v>88.328999999999994</v>
      </c>
      <c r="M118" s="475">
        <v>88.822500000000005</v>
      </c>
      <c r="N118" s="475">
        <v>91.637</v>
      </c>
      <c r="O118" s="475">
        <v>96.635000000000005</v>
      </c>
      <c r="P118" s="475">
        <v>134.17349999999999</v>
      </c>
      <c r="Q118" s="475">
        <v>94.498500000000007</v>
      </c>
      <c r="R118" s="475">
        <v>88.715500000000006</v>
      </c>
      <c r="S118" s="475">
        <v>83.665000000000006</v>
      </c>
      <c r="T118" s="475">
        <v>77.547499999999999</v>
      </c>
      <c r="U118" s="475">
        <v>90.787499999999994</v>
      </c>
      <c r="V118" s="477">
        <v>105.5175</v>
      </c>
    </row>
    <row r="119" spans="1:23" s="54" customFormat="1">
      <c r="A119" s="358" t="s">
        <v>46</v>
      </c>
      <c r="B119" s="352">
        <v>2522.0406000000003</v>
      </c>
      <c r="C119" s="352">
        <v>2750.6400750000003</v>
      </c>
      <c r="D119" s="352">
        <v>3102.7299666666663</v>
      </c>
      <c r="E119" s="352">
        <v>3423.9069583333335</v>
      </c>
      <c r="F119" s="352">
        <v>3051.402075</v>
      </c>
      <c r="G119" s="352">
        <v>3361.1240083333337</v>
      </c>
      <c r="H119" s="352">
        <v>3247.3995166666668</v>
      </c>
      <c r="I119" s="352">
        <v>3204.7655249999998</v>
      </c>
      <c r="J119" s="352">
        <v>2668.7271000000001</v>
      </c>
      <c r="K119" s="352">
        <v>2693.1341083333332</v>
      </c>
      <c r="L119" s="352">
        <v>2654.7376250000007</v>
      </c>
      <c r="M119" s="352">
        <v>2444.730183333334</v>
      </c>
      <c r="N119" s="352">
        <v>2319.8686999999995</v>
      </c>
      <c r="O119" s="352">
        <v>2288.9017000000003</v>
      </c>
      <c r="P119" s="352">
        <v>2488.7416499999999</v>
      </c>
      <c r="Q119" s="352">
        <v>2451.0741916666666</v>
      </c>
      <c r="R119" s="352">
        <v>2472.6896749999996</v>
      </c>
      <c r="S119" s="352">
        <v>2549.2394999999997</v>
      </c>
      <c r="T119" s="352">
        <v>2659.5860916666666</v>
      </c>
      <c r="U119" s="352">
        <v>2595.4056083333326</v>
      </c>
      <c r="V119" s="486">
        <v>2714.2815000000001</v>
      </c>
      <c r="W119" s="61"/>
    </row>
    <row r="120" spans="1:23" ht="15.75" thickBot="1">
      <c r="A120" s="250" t="s">
        <v>0</v>
      </c>
      <c r="B120" s="251">
        <f t="shared" ref="B120:V120" si="13">SUM(B119,B105,B99,B88,B82,B55,B47,B30,B23,B12)</f>
        <v>42093.037599999996</v>
      </c>
      <c r="C120" s="251">
        <f t="shared" si="13"/>
        <v>42738.031233333328</v>
      </c>
      <c r="D120" s="251">
        <f t="shared" si="13"/>
        <v>45984.734491666663</v>
      </c>
      <c r="E120" s="251">
        <f t="shared" si="13"/>
        <v>49926.034075000003</v>
      </c>
      <c r="F120" s="251">
        <f t="shared" si="13"/>
        <v>55875.544908333337</v>
      </c>
      <c r="G120" s="251">
        <f t="shared" si="13"/>
        <v>62630.524274999996</v>
      </c>
      <c r="H120" s="251">
        <f t="shared" si="13"/>
        <v>66781.162866666666</v>
      </c>
      <c r="I120" s="251">
        <f t="shared" si="13"/>
        <v>71385.188924999995</v>
      </c>
      <c r="J120" s="251">
        <f t="shared" si="13"/>
        <v>67158.254483333323</v>
      </c>
      <c r="K120" s="251">
        <f t="shared" si="13"/>
        <v>78492.214283333335</v>
      </c>
      <c r="L120" s="251">
        <f t="shared" si="13"/>
        <v>93498.735408333334</v>
      </c>
      <c r="M120" s="251">
        <f t="shared" si="13"/>
        <v>101188.35020833333</v>
      </c>
      <c r="N120" s="251">
        <f t="shared" si="13"/>
        <v>97877.706658333336</v>
      </c>
      <c r="O120" s="251">
        <f t="shared" si="13"/>
        <v>92527.452374999993</v>
      </c>
      <c r="P120" s="251">
        <f t="shared" si="13"/>
        <v>85755.580900000001</v>
      </c>
      <c r="Q120" s="251">
        <f t="shared" si="13"/>
        <v>84248.686900000001</v>
      </c>
      <c r="R120" s="251">
        <f t="shared" si="13"/>
        <v>89649.810266666667</v>
      </c>
      <c r="S120" s="251">
        <f t="shared" si="13"/>
        <v>98114.91909166667</v>
      </c>
      <c r="T120" s="251">
        <f t="shared" si="13"/>
        <v>104300.70839166667</v>
      </c>
      <c r="U120" s="251">
        <f t="shared" si="13"/>
        <v>113773.13904166664</v>
      </c>
      <c r="V120" s="469">
        <f t="shared" si="13"/>
        <v>118023.31300000001</v>
      </c>
    </row>
    <row r="121" spans="1:23">
      <c r="U121" s="379"/>
      <c r="V121" s="380"/>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BM40"/>
  <sheetViews>
    <sheetView showGridLines="0" zoomScaleNormal="100" workbookViewId="0"/>
  </sheetViews>
  <sheetFormatPr defaultColWidth="9.140625" defaultRowHeight="15"/>
  <cols>
    <col min="1" max="1" width="30.28515625" style="18" bestFit="1" customWidth="1"/>
    <col min="2" max="2" width="10.7109375" style="18" hidden="1" customWidth="1"/>
    <col min="3" max="3" width="8.140625" style="18" hidden="1" customWidth="1"/>
    <col min="4" max="4" width="10.7109375" style="18" hidden="1" customWidth="1"/>
    <col min="5" max="5" width="8.140625" style="18" hidden="1" customWidth="1"/>
    <col min="6" max="6" width="10.7109375" style="18" hidden="1" customWidth="1"/>
    <col min="7" max="7" width="8.140625" style="18" hidden="1" customWidth="1"/>
    <col min="8" max="8" width="10.7109375" style="18" hidden="1" customWidth="1"/>
    <col min="9" max="9" width="8.140625" style="18" hidden="1" customWidth="1"/>
    <col min="10" max="10" width="10.7109375" style="18" hidden="1" customWidth="1"/>
    <col min="11" max="11" width="8.140625" style="18" hidden="1" customWidth="1"/>
    <col min="12" max="12" width="10.7109375" style="18" hidden="1" customWidth="1"/>
    <col min="13" max="13" width="8.140625" style="18" hidden="1" customWidth="1"/>
    <col min="14" max="14" width="10.7109375" style="18" hidden="1" customWidth="1"/>
    <col min="15" max="15" width="8.140625" style="18" hidden="1" customWidth="1"/>
    <col min="16" max="16" width="10.7109375" style="18" hidden="1" customWidth="1"/>
    <col min="17" max="17" width="8.140625" style="18" hidden="1" customWidth="1"/>
    <col min="18" max="18" width="10.7109375" style="18" hidden="1" customWidth="1"/>
    <col min="19" max="19" width="8.140625" style="18" hidden="1" customWidth="1"/>
    <col min="20" max="20" width="10.7109375" style="18" hidden="1" customWidth="1"/>
    <col min="21" max="21" width="8.140625" style="18" hidden="1" customWidth="1"/>
    <col min="22" max="22" width="10.7109375" style="18" hidden="1" customWidth="1"/>
    <col min="23" max="23" width="8.140625" style="18" hidden="1" customWidth="1"/>
    <col min="24" max="24" width="10.7109375" style="18" hidden="1" customWidth="1"/>
    <col min="25" max="25" width="8.140625" style="18" hidden="1" customWidth="1"/>
    <col min="26" max="26" width="10.7109375" style="18" hidden="1" customWidth="1"/>
    <col min="27" max="27" width="11.7109375" style="18" hidden="1" customWidth="1"/>
    <col min="28" max="28" width="8.42578125" style="18" hidden="1" customWidth="1"/>
    <col min="29" max="29" width="1.85546875" style="18" hidden="1" customWidth="1"/>
    <col min="30" max="37" width="12.7109375" style="174" customWidth="1"/>
    <col min="38" max="39" width="12.7109375" style="18" customWidth="1"/>
    <col min="40" max="41" width="12.7109375" style="180" customWidth="1"/>
    <col min="42" max="42" width="10.28515625" style="18" bestFit="1" customWidth="1"/>
    <col min="43" max="43" width="13" style="18" customWidth="1"/>
    <col min="44" max="44" width="24.5703125" style="18" customWidth="1"/>
    <col min="45" max="48" width="9.28515625" style="18" bestFit="1" customWidth="1"/>
    <col min="49" max="49" width="8.42578125" style="18" bestFit="1" customWidth="1"/>
    <col min="50" max="65" width="9.28515625" style="18" bestFit="1" customWidth="1"/>
    <col min="66" max="16384" width="9.140625" style="18"/>
  </cols>
  <sheetData>
    <row r="1" spans="1:65" s="154" customFormat="1" ht="15.75" customHeight="1">
      <c r="B1" s="154">
        <f t="shared" ref="B1:AQ1" si="0">IF($AR$39=$A$8,B8,IF($AR$39=$A$9,B9,IF($AR$39=$A$10,B10,IF($AR$39=$A$11,B11,IF($AR$39=$A$12,B12,B13)))))</f>
        <v>0</v>
      </c>
      <c r="C1" s="154">
        <f t="shared" si="0"/>
        <v>0</v>
      </c>
      <c r="D1" s="154">
        <f t="shared" si="0"/>
        <v>0</v>
      </c>
      <c r="E1" s="154">
        <f t="shared" si="0"/>
        <v>0</v>
      </c>
      <c r="F1" s="154">
        <f t="shared" si="0"/>
        <v>0</v>
      </c>
      <c r="G1" s="154">
        <f t="shared" si="0"/>
        <v>0</v>
      </c>
      <c r="H1" s="154">
        <f t="shared" si="0"/>
        <v>0</v>
      </c>
      <c r="I1" s="154">
        <f t="shared" si="0"/>
        <v>0</v>
      </c>
      <c r="J1" s="154">
        <f t="shared" si="0"/>
        <v>0</v>
      </c>
      <c r="K1" s="154">
        <f t="shared" si="0"/>
        <v>0</v>
      </c>
      <c r="L1" s="154">
        <f t="shared" si="0"/>
        <v>0</v>
      </c>
      <c r="M1" s="154">
        <f t="shared" si="0"/>
        <v>0</v>
      </c>
      <c r="N1" s="154">
        <f t="shared" si="0"/>
        <v>0</v>
      </c>
      <c r="O1" s="154">
        <f t="shared" si="0"/>
        <v>0</v>
      </c>
      <c r="P1" s="154">
        <f t="shared" si="0"/>
        <v>0</v>
      </c>
      <c r="Q1" s="154">
        <f t="shared" si="0"/>
        <v>0</v>
      </c>
      <c r="R1" s="154">
        <f t="shared" si="0"/>
        <v>0</v>
      </c>
      <c r="S1" s="154">
        <f t="shared" si="0"/>
        <v>0</v>
      </c>
      <c r="T1" s="154">
        <f t="shared" si="0"/>
        <v>0</v>
      </c>
      <c r="U1" s="154">
        <f t="shared" si="0"/>
        <v>0</v>
      </c>
      <c r="V1" s="154">
        <f t="shared" si="0"/>
        <v>0</v>
      </c>
      <c r="W1" s="154">
        <f t="shared" si="0"/>
        <v>0</v>
      </c>
      <c r="X1" s="154">
        <f t="shared" si="0"/>
        <v>0</v>
      </c>
      <c r="Y1" s="154">
        <f t="shared" si="0"/>
        <v>0</v>
      </c>
      <c r="Z1" s="154">
        <f t="shared" si="0"/>
        <v>0</v>
      </c>
      <c r="AA1" s="154">
        <f t="shared" si="0"/>
        <v>0</v>
      </c>
      <c r="AB1" s="154">
        <f t="shared" si="0"/>
        <v>0</v>
      </c>
      <c r="AC1" s="154">
        <f t="shared" si="0"/>
        <v>0</v>
      </c>
      <c r="AD1" s="175">
        <f t="shared" si="0"/>
        <v>2272</v>
      </c>
      <c r="AE1" s="175">
        <f t="shared" si="0"/>
        <v>12727</v>
      </c>
      <c r="AF1" s="175">
        <f t="shared" si="0"/>
        <v>3035</v>
      </c>
      <c r="AG1" s="175">
        <f t="shared" si="0"/>
        <v>17351</v>
      </c>
      <c r="AH1" s="175">
        <f t="shared" si="0"/>
        <v>3792</v>
      </c>
      <c r="AI1" s="175">
        <f t="shared" si="0"/>
        <v>22342</v>
      </c>
      <c r="AJ1" s="175">
        <f t="shared" si="0"/>
        <v>4516</v>
      </c>
      <c r="AK1" s="175">
        <f t="shared" si="0"/>
        <v>28145</v>
      </c>
      <c r="AL1" s="154">
        <f t="shared" si="0"/>
        <v>5791</v>
      </c>
      <c r="AM1" s="154">
        <f t="shared" si="0"/>
        <v>41937</v>
      </c>
      <c r="AN1" s="179">
        <f t="shared" si="0"/>
        <v>6581</v>
      </c>
      <c r="AO1" s="179">
        <f t="shared" si="0"/>
        <v>48854.457000000002</v>
      </c>
      <c r="AP1" s="154">
        <f t="shared" si="0"/>
        <v>7659</v>
      </c>
      <c r="AQ1" s="154">
        <f t="shared" si="0"/>
        <v>61074.010999999999</v>
      </c>
      <c r="AR1" s="154" t="e">
        <f>IF($AR$39=$A$8,#REF!,IF($AR$39=$A$9,#REF!,IF($AR$39=$A$10,#REF!,IF($AR$39=$A$11,#REF!,IF($AR$39=$A$12,#REF!,#REF!)))))</f>
        <v>#REF!</v>
      </c>
      <c r="AS1" s="154" t="e">
        <f>IF($AR$39=$A$8,#REF!,IF($AR$39=$A$9,#REF!,IF($AR$39=$A$10,#REF!,IF($AR$39=$A$11,#REF!,IF($AR$39=$A$12,#REF!,#REF!)))))</f>
        <v>#REF!</v>
      </c>
      <c r="AT1" s="154" t="e">
        <f>IF($AR$39=$A$8,#REF!,IF($AR$39=$A$9,#REF!,IF($AR$39=$A$10,#REF!,IF($AR$39=$A$11,#REF!,IF($AR$39=$A$12,#REF!,#REF!)))))</f>
        <v>#REF!</v>
      </c>
      <c r="AU1" s="154" t="e">
        <f>IF($AR$39=$A$8,#REF!,IF($AR$39=$A$9,#REF!,IF($AR$39=$A$10,#REF!,IF($AR$39=$A$11,#REF!,IF($AR$39=$A$12,#REF!,#REF!)))))</f>
        <v>#REF!</v>
      </c>
      <c r="AV1" s="154" t="e">
        <f>IF($AR$39=$A$8,#REF!,IF($AR$39=$A$9,#REF!,IF($AR$39=$A$10,#REF!,IF($AR$39=$A$11,#REF!,IF($AR$39=$A$12,#REF!,#REF!)))))</f>
        <v>#REF!</v>
      </c>
      <c r="AW1" s="154" t="e">
        <f>IF($AR$39=$A$8,#REF!,IF($AR$39=$A$9,#REF!,IF($AR$39=$A$10,#REF!,IF($AR$39=$A$11,#REF!,IF($AR$39=$A$12,#REF!,#REF!)))))</f>
        <v>#REF!</v>
      </c>
      <c r="AX1" s="154" t="e">
        <f>IF($AR$39=$A$8,#REF!,IF($AR$39=$A$9,#REF!,IF($AR$39=$A$10,#REF!,IF($AR$39=$A$11,#REF!,IF($AR$39=$A$12,#REF!,#REF!)))))</f>
        <v>#REF!</v>
      </c>
      <c r="AY1" s="154" t="e">
        <f>IF($AR$39=$A$8,#REF!,IF($AR$39=$A$9,#REF!,IF($AR$39=$A$10,#REF!,IF($AR$39=$A$11,#REF!,IF($AR$39=$A$12,#REF!,#REF!)))))</f>
        <v>#REF!</v>
      </c>
      <c r="AZ1" s="154">
        <f>IF($AR$39=$A$8,AR8,IF($AR$39=$A$9,AR9,IF($AR$39=$A$10,AP2,IF($AR$39=$A$11,AR11,IF($AR$39=$A$12,AR12,AR13)))))</f>
        <v>0</v>
      </c>
      <c r="BA1" s="154">
        <f>IF($AR$39=$A$8,AS8,IF($AR$39=$A$9,AS9,IF($AR$39=$A$10,AQ2,IF($AR$39=$A$11,AS11,IF($AR$39=$A$12,AS12,AS13)))))</f>
        <v>0</v>
      </c>
      <c r="BB1" s="154">
        <f t="shared" ref="BB1:BM1" si="1">IF($AR$39=$A$8,AT8,IF($AR$39=$A$9,AT9,IF($AR$39=$A$10,AT10,IF($AR$39=$A$11,AT11,IF($AR$39=$A$12,AT12,AT13)))))</f>
        <v>0</v>
      </c>
      <c r="BC1" s="154">
        <f t="shared" si="1"/>
        <v>0</v>
      </c>
      <c r="BD1" s="154">
        <f t="shared" si="1"/>
        <v>0</v>
      </c>
      <c r="BE1" s="154">
        <f t="shared" si="1"/>
        <v>0</v>
      </c>
      <c r="BF1" s="154">
        <f t="shared" si="1"/>
        <v>0</v>
      </c>
      <c r="BG1" s="154">
        <f t="shared" si="1"/>
        <v>0</v>
      </c>
      <c r="BH1" s="154">
        <f t="shared" si="1"/>
        <v>0</v>
      </c>
      <c r="BI1" s="154">
        <f t="shared" si="1"/>
        <v>0</v>
      </c>
      <c r="BJ1" s="154">
        <f t="shared" si="1"/>
        <v>0</v>
      </c>
      <c r="BK1" s="154">
        <f t="shared" si="1"/>
        <v>0</v>
      </c>
      <c r="BL1" s="154">
        <f t="shared" si="1"/>
        <v>0</v>
      </c>
      <c r="BM1" s="154">
        <f t="shared" si="1"/>
        <v>0</v>
      </c>
    </row>
    <row r="2" spans="1:65" s="154" customFormat="1" ht="15.75" customHeight="1">
      <c r="B2" s="154" t="e">
        <f t="shared" ref="B2" si="2">VALUE(LEFT(B6,4))</f>
        <v>#VALUE!</v>
      </c>
      <c r="D2" s="154" t="e">
        <f t="shared" ref="D2" si="3">VALUE(LEFT(D6,4))</f>
        <v>#VALUE!</v>
      </c>
      <c r="F2" s="154" t="e">
        <f t="shared" ref="F2" si="4">VALUE(LEFT(F6,4))</f>
        <v>#VALUE!</v>
      </c>
      <c r="H2" s="154" t="e">
        <f t="shared" ref="H2" si="5">VALUE(LEFT(H6,4))</f>
        <v>#VALUE!</v>
      </c>
      <c r="J2" s="154" t="e">
        <f t="shared" ref="J2" si="6">VALUE(LEFT(J6,4))</f>
        <v>#VALUE!</v>
      </c>
      <c r="L2" s="154" t="e">
        <f>VALUE(LEFT(L6,4))</f>
        <v>#VALUE!</v>
      </c>
      <c r="N2" s="154" t="e">
        <f t="shared" ref="N2" si="7">VALUE(LEFT(N6,4))</f>
        <v>#VALUE!</v>
      </c>
      <c r="P2" s="154" t="e">
        <f t="shared" ref="P2" si="8">VALUE(LEFT(P6,4))</f>
        <v>#VALUE!</v>
      </c>
      <c r="R2" s="154" t="e">
        <f t="shared" ref="R2" si="9">VALUE(LEFT(R6,4))</f>
        <v>#VALUE!</v>
      </c>
      <c r="T2" s="154" t="e">
        <f t="shared" ref="T2" si="10">VALUE(LEFT(T6,4))</f>
        <v>#VALUE!</v>
      </c>
      <c r="V2" s="154" t="e">
        <f t="shared" ref="V2" si="11">VALUE(LEFT(V6,4))</f>
        <v>#VALUE!</v>
      </c>
      <c r="X2" s="154" t="e">
        <f t="shared" ref="X2" si="12">VALUE(LEFT(X6,4))</f>
        <v>#VALUE!</v>
      </c>
      <c r="Z2" s="154" t="e">
        <f t="shared" ref="Z2" si="13">VALUE(LEFT(Z6,4))</f>
        <v>#VALUE!</v>
      </c>
      <c r="AB2" s="154">
        <v>2015</v>
      </c>
      <c r="AD2" s="175">
        <v>2016</v>
      </c>
      <c r="AE2" s="175"/>
      <c r="AF2" s="175">
        <v>2017</v>
      </c>
      <c r="AG2" s="175"/>
      <c r="AH2" s="175">
        <v>2018</v>
      </c>
      <c r="AI2" s="175"/>
      <c r="AJ2" s="175">
        <v>2019</v>
      </c>
      <c r="AK2" s="175"/>
      <c r="AN2" s="179"/>
      <c r="AO2" s="179"/>
      <c r="AP2" s="371"/>
      <c r="AQ2" s="371"/>
      <c r="AR2" s="154">
        <v>0</v>
      </c>
      <c r="AT2" s="154">
        <v>0</v>
      </c>
      <c r="AV2" s="154">
        <v>0</v>
      </c>
      <c r="AX2" s="154">
        <f>IFERROR(VALUE(LEFT(#REF!,4)),0)</f>
        <v>0</v>
      </c>
      <c r="AZ2" s="154">
        <f t="shared" ref="AZ2" si="14">IFERROR(VALUE(LEFT(AR6,4)),0)</f>
        <v>0</v>
      </c>
      <c r="BB2" s="154">
        <f t="shared" ref="BB2" si="15">IFERROR(VALUE(LEFT(AT6,4)),0)</f>
        <v>0</v>
      </c>
      <c r="BD2" s="154">
        <f t="shared" ref="BD2" si="16">IFERROR(VALUE(LEFT(AV6,4)),0)</f>
        <v>0</v>
      </c>
      <c r="BF2" s="154">
        <f t="shared" ref="BF2" si="17">IFERROR(VALUE(LEFT(AX6,4)),0)</f>
        <v>0</v>
      </c>
      <c r="BH2" s="154">
        <f t="shared" ref="BH2" si="18">IFERROR(VALUE(LEFT(AZ6,4)),0)</f>
        <v>0</v>
      </c>
      <c r="BJ2" s="154">
        <f t="shared" ref="BJ2" si="19">IFERROR(VALUE(LEFT(BB6,4)),0)</f>
        <v>0</v>
      </c>
      <c r="BL2" s="154">
        <f t="shared" ref="BL2" si="20">IFERROR(VALUE(LEFT(BD6,4)),0)</f>
        <v>0</v>
      </c>
    </row>
    <row r="3" spans="1:65" s="168" customFormat="1" ht="15.75" customHeight="1">
      <c r="K3" s="372"/>
      <c r="AD3" s="373"/>
      <c r="AE3" s="373"/>
      <c r="AF3" s="373"/>
      <c r="AG3" s="373"/>
      <c r="AH3" s="373"/>
      <c r="AI3" s="373"/>
      <c r="AJ3" s="373"/>
      <c r="AK3" s="373"/>
      <c r="AN3" s="374"/>
      <c r="AO3" s="374"/>
    </row>
    <row r="4" spans="1:65" ht="15.75" customHeight="1">
      <c r="J4" s="19"/>
      <c r="K4" s="19"/>
      <c r="L4" s="19"/>
      <c r="M4" s="19"/>
      <c r="AH4" s="176"/>
    </row>
    <row r="5" spans="1:65" ht="15.75" thickBot="1">
      <c r="J5" s="19"/>
      <c r="K5" s="19"/>
      <c r="L5" s="19"/>
      <c r="M5" s="19"/>
      <c r="AD5" s="570" t="s">
        <v>295</v>
      </c>
      <c r="AE5" s="570"/>
      <c r="AF5" s="570"/>
      <c r="AG5" s="570"/>
      <c r="AH5" s="570"/>
      <c r="AI5" s="570"/>
      <c r="AJ5" s="570"/>
      <c r="AK5" s="570"/>
      <c r="AL5" s="570"/>
      <c r="AM5" s="570"/>
      <c r="AN5" s="570"/>
      <c r="AO5" s="570"/>
    </row>
    <row r="6" spans="1:65">
      <c r="A6" s="11"/>
      <c r="B6" s="580"/>
      <c r="C6" s="580"/>
      <c r="D6" s="581"/>
      <c r="E6" s="582"/>
      <c r="F6" s="585"/>
      <c r="G6" s="585"/>
      <c r="H6" s="583"/>
      <c r="I6" s="584"/>
      <c r="J6" s="585"/>
      <c r="K6" s="585"/>
      <c r="L6" s="583"/>
      <c r="M6" s="584"/>
      <c r="N6" s="585"/>
      <c r="O6" s="585"/>
      <c r="P6" s="583"/>
      <c r="Q6" s="584"/>
      <c r="R6" s="585"/>
      <c r="S6" s="585"/>
      <c r="T6" s="583"/>
      <c r="U6" s="584"/>
      <c r="V6" s="585"/>
      <c r="W6" s="585"/>
      <c r="X6" s="583"/>
      <c r="Y6" s="584"/>
      <c r="Z6" s="580"/>
      <c r="AA6" s="580"/>
      <c r="AB6" s="586"/>
      <c r="AC6" s="575"/>
      <c r="AD6" s="573" t="s">
        <v>227</v>
      </c>
      <c r="AE6" s="574"/>
      <c r="AF6" s="579" t="s">
        <v>228</v>
      </c>
      <c r="AG6" s="579"/>
      <c r="AH6" s="573" t="s">
        <v>229</v>
      </c>
      <c r="AI6" s="574"/>
      <c r="AJ6" s="573" t="s">
        <v>230</v>
      </c>
      <c r="AK6" s="574"/>
      <c r="AL6" s="573" t="s">
        <v>231</v>
      </c>
      <c r="AM6" s="574"/>
      <c r="AN6" s="571" t="s">
        <v>232</v>
      </c>
      <c r="AO6" s="575"/>
      <c r="AP6" s="571" t="s">
        <v>296</v>
      </c>
      <c r="AQ6" s="572"/>
    </row>
    <row r="7" spans="1:65" s="16" customFormat="1">
      <c r="A7" s="273"/>
      <c r="B7" s="274"/>
      <c r="C7" s="275"/>
      <c r="D7" s="276"/>
      <c r="E7" s="277"/>
      <c r="F7" s="278"/>
      <c r="G7" s="279"/>
      <c r="H7" s="280"/>
      <c r="I7" s="281"/>
      <c r="J7" s="278"/>
      <c r="K7" s="279"/>
      <c r="L7" s="280"/>
      <c r="M7" s="281"/>
      <c r="N7" s="278"/>
      <c r="O7" s="279"/>
      <c r="P7" s="280"/>
      <c r="Q7" s="281"/>
      <c r="R7" s="278"/>
      <c r="S7" s="279"/>
      <c r="T7" s="280"/>
      <c r="U7" s="281"/>
      <c r="V7" s="278"/>
      <c r="W7" s="279"/>
      <c r="X7" s="280"/>
      <c r="Y7" s="281"/>
      <c r="Z7" s="278"/>
      <c r="AA7" s="279"/>
      <c r="AB7" s="280"/>
      <c r="AC7" s="279"/>
      <c r="AD7" s="282" t="s">
        <v>70</v>
      </c>
      <c r="AE7" s="283" t="s">
        <v>75</v>
      </c>
      <c r="AF7" s="284" t="s">
        <v>70</v>
      </c>
      <c r="AG7" s="285" t="s">
        <v>75</v>
      </c>
      <c r="AH7" s="282" t="s">
        <v>70</v>
      </c>
      <c r="AI7" s="283" t="s">
        <v>75</v>
      </c>
      <c r="AJ7" s="282" t="s">
        <v>70</v>
      </c>
      <c r="AK7" s="283" t="s">
        <v>75</v>
      </c>
      <c r="AL7" s="286" t="s">
        <v>70</v>
      </c>
      <c r="AM7" s="287" t="s">
        <v>75</v>
      </c>
      <c r="AN7" s="282" t="s">
        <v>70</v>
      </c>
      <c r="AO7" s="285" t="s">
        <v>75</v>
      </c>
      <c r="AP7" s="282" t="s">
        <v>70</v>
      </c>
      <c r="AQ7" s="370" t="s">
        <v>75</v>
      </c>
    </row>
    <row r="8" spans="1:65">
      <c r="A8" s="12" t="s">
        <v>71</v>
      </c>
      <c r="B8" s="5"/>
      <c r="C8" s="5"/>
      <c r="D8" s="4"/>
      <c r="E8" s="3"/>
      <c r="F8" s="5"/>
      <c r="G8" s="5"/>
      <c r="H8" s="4"/>
      <c r="I8" s="3"/>
      <c r="J8" s="5"/>
      <c r="K8" s="5"/>
      <c r="L8" s="4"/>
      <c r="M8" s="3"/>
      <c r="N8" s="5"/>
      <c r="O8" s="5"/>
      <c r="P8" s="4"/>
      <c r="Q8" s="3"/>
      <c r="R8" s="5"/>
      <c r="S8" s="5"/>
      <c r="T8" s="4"/>
      <c r="U8" s="3"/>
      <c r="V8" s="5"/>
      <c r="W8" s="5"/>
      <c r="X8" s="4"/>
      <c r="Y8" s="3"/>
      <c r="Z8" s="5"/>
      <c r="AA8" s="5"/>
      <c r="AB8" s="4"/>
      <c r="AC8" s="5"/>
      <c r="AD8" s="298">
        <v>1319</v>
      </c>
      <c r="AE8" s="300">
        <v>153</v>
      </c>
      <c r="AF8" s="299">
        <v>2175</v>
      </c>
      <c r="AG8" s="299">
        <v>269</v>
      </c>
      <c r="AH8" s="271">
        <v>3039</v>
      </c>
      <c r="AI8" s="307">
        <v>377</v>
      </c>
      <c r="AJ8" s="271">
        <v>3786</v>
      </c>
      <c r="AK8" s="300">
        <v>471</v>
      </c>
      <c r="AL8" s="308">
        <v>5147</v>
      </c>
      <c r="AM8" s="309">
        <v>634</v>
      </c>
      <c r="AN8" s="271">
        <v>5362</v>
      </c>
      <c r="AO8" s="299">
        <v>657.85299999999995</v>
      </c>
      <c r="AP8" s="382">
        <v>5633</v>
      </c>
      <c r="AQ8" s="383">
        <v>691.82</v>
      </c>
    </row>
    <row r="9" spans="1:65">
      <c r="A9" s="12" t="s">
        <v>72</v>
      </c>
      <c r="B9" s="7"/>
      <c r="C9" s="7"/>
      <c r="D9" s="8"/>
      <c r="E9" s="6"/>
      <c r="F9" s="7"/>
      <c r="G9" s="7"/>
      <c r="H9" s="8"/>
      <c r="I9" s="6"/>
      <c r="J9" s="7"/>
      <c r="K9" s="7"/>
      <c r="L9" s="8"/>
      <c r="M9" s="6"/>
      <c r="N9" s="7"/>
      <c r="O9" s="7"/>
      <c r="P9" s="8"/>
      <c r="Q9" s="6"/>
      <c r="R9" s="7"/>
      <c r="S9" s="7"/>
      <c r="T9" s="8"/>
      <c r="U9" s="6"/>
      <c r="V9" s="7"/>
      <c r="W9" s="7"/>
      <c r="X9" s="8"/>
      <c r="Y9" s="6"/>
      <c r="Z9" s="7"/>
      <c r="AA9" s="7"/>
      <c r="AB9" s="8"/>
      <c r="AC9" s="7"/>
      <c r="AD9" s="301">
        <v>2272</v>
      </c>
      <c r="AE9" s="303">
        <v>12727</v>
      </c>
      <c r="AF9" s="302">
        <v>3035</v>
      </c>
      <c r="AG9" s="302">
        <v>17351</v>
      </c>
      <c r="AH9" s="272">
        <v>3792</v>
      </c>
      <c r="AI9" s="310">
        <v>22342</v>
      </c>
      <c r="AJ9" s="272">
        <v>4516</v>
      </c>
      <c r="AK9" s="303">
        <v>28145</v>
      </c>
      <c r="AL9" s="311">
        <v>5791</v>
      </c>
      <c r="AM9" s="312">
        <v>41937</v>
      </c>
      <c r="AN9" s="272">
        <v>6581</v>
      </c>
      <c r="AO9" s="302">
        <v>48854.457000000002</v>
      </c>
      <c r="AP9" s="384">
        <v>7659</v>
      </c>
      <c r="AQ9" s="385">
        <v>61074.010999999999</v>
      </c>
    </row>
    <row r="10" spans="1:65">
      <c r="A10" s="12" t="s">
        <v>73</v>
      </c>
      <c r="B10" s="5"/>
      <c r="C10" s="5"/>
      <c r="D10" s="4"/>
      <c r="E10" s="3"/>
      <c r="F10" s="9"/>
      <c r="G10" s="5"/>
      <c r="H10" s="4"/>
      <c r="I10" s="3"/>
      <c r="J10" s="5"/>
      <c r="K10" s="5"/>
      <c r="L10" s="4"/>
      <c r="M10" s="3"/>
      <c r="N10" s="5"/>
      <c r="O10" s="5"/>
      <c r="P10" s="4"/>
      <c r="Q10" s="3"/>
      <c r="R10" s="5"/>
      <c r="S10" s="5"/>
      <c r="T10" s="4"/>
      <c r="U10" s="3"/>
      <c r="V10" s="5"/>
      <c r="W10" s="5"/>
      <c r="X10" s="4"/>
      <c r="Y10" s="3"/>
      <c r="Z10" s="5"/>
      <c r="AA10" s="5"/>
      <c r="AB10" s="4"/>
      <c r="AC10" s="5"/>
      <c r="AD10" s="298">
        <v>5556</v>
      </c>
      <c r="AE10" s="300">
        <v>2871</v>
      </c>
      <c r="AF10" s="299">
        <v>5628</v>
      </c>
      <c r="AG10" s="299">
        <v>2942</v>
      </c>
      <c r="AH10" s="271">
        <v>5739</v>
      </c>
      <c r="AI10" s="307">
        <v>3039</v>
      </c>
      <c r="AJ10" s="271">
        <v>5806</v>
      </c>
      <c r="AK10" s="300">
        <v>3123</v>
      </c>
      <c r="AL10" s="308">
        <v>5890</v>
      </c>
      <c r="AM10" s="309">
        <v>3171</v>
      </c>
      <c r="AN10" s="271">
        <v>5954</v>
      </c>
      <c r="AO10" s="299">
        <v>3226.3380000000002</v>
      </c>
      <c r="AP10" s="382">
        <v>5983</v>
      </c>
      <c r="AQ10" s="383">
        <v>3274.8409999999999</v>
      </c>
    </row>
    <row r="11" spans="1:65">
      <c r="A11" s="12" t="s">
        <v>61</v>
      </c>
      <c r="B11" s="7"/>
      <c r="C11" s="7"/>
      <c r="D11" s="8"/>
      <c r="E11" s="6"/>
      <c r="F11" s="7"/>
      <c r="G11" s="7"/>
      <c r="H11" s="8"/>
      <c r="I11" s="6"/>
      <c r="J11" s="7"/>
      <c r="K11" s="7"/>
      <c r="L11" s="8"/>
      <c r="M11" s="6"/>
      <c r="N11" s="7"/>
      <c r="O11" s="7"/>
      <c r="P11" s="8"/>
      <c r="Q11" s="6"/>
      <c r="R11" s="7"/>
      <c r="S11" s="7"/>
      <c r="T11" s="8"/>
      <c r="U11" s="6"/>
      <c r="V11" s="7"/>
      <c r="W11" s="7"/>
      <c r="X11" s="8"/>
      <c r="Y11" s="6"/>
      <c r="Z11" s="7"/>
      <c r="AA11" s="7"/>
      <c r="AB11" s="8"/>
      <c r="AC11" s="7"/>
      <c r="AD11" s="301">
        <v>3219</v>
      </c>
      <c r="AE11" s="303">
        <v>2354</v>
      </c>
      <c r="AF11" s="302">
        <v>3416</v>
      </c>
      <c r="AG11" s="302">
        <v>2568</v>
      </c>
      <c r="AH11" s="272">
        <v>3572</v>
      </c>
      <c r="AI11" s="310">
        <v>2655</v>
      </c>
      <c r="AJ11" s="272">
        <v>3776</v>
      </c>
      <c r="AK11" s="303">
        <v>3010</v>
      </c>
      <c r="AL11" s="311">
        <v>4160</v>
      </c>
      <c r="AM11" s="312">
        <v>3320</v>
      </c>
      <c r="AN11" s="272">
        <v>4187</v>
      </c>
      <c r="AO11" s="302">
        <v>3474.9560000000001</v>
      </c>
      <c r="AP11" s="384">
        <v>4357</v>
      </c>
      <c r="AQ11" s="385">
        <v>3873.875</v>
      </c>
    </row>
    <row r="12" spans="1:65" ht="15.75" thickBot="1">
      <c r="A12" s="270" t="s">
        <v>74</v>
      </c>
      <c r="B12" s="5"/>
      <c r="C12" s="5"/>
      <c r="D12" s="4"/>
      <c r="E12" s="3"/>
      <c r="F12" s="5"/>
      <c r="G12" s="5"/>
      <c r="H12" s="4"/>
      <c r="I12" s="3"/>
      <c r="J12" s="5"/>
      <c r="K12" s="5"/>
      <c r="L12" s="4"/>
      <c r="M12" s="3"/>
      <c r="N12" s="5"/>
      <c r="O12" s="5"/>
      <c r="P12" s="4"/>
      <c r="Q12" s="3"/>
      <c r="R12" s="5"/>
      <c r="S12" s="5"/>
      <c r="T12" s="4"/>
      <c r="U12" s="3"/>
      <c r="V12" s="5"/>
      <c r="W12" s="5"/>
      <c r="X12" s="4"/>
      <c r="Y12" s="3"/>
      <c r="Z12" s="5"/>
      <c r="AA12" s="5"/>
      <c r="AB12" s="4"/>
      <c r="AC12" s="5"/>
      <c r="AD12" s="298">
        <v>379</v>
      </c>
      <c r="AE12" s="300">
        <v>2097.962</v>
      </c>
      <c r="AF12" s="299">
        <v>379</v>
      </c>
      <c r="AG12" s="299">
        <v>2097.962</v>
      </c>
      <c r="AH12" s="271">
        <v>379</v>
      </c>
      <c r="AI12" s="307">
        <v>2097.962</v>
      </c>
      <c r="AJ12" s="271">
        <v>379</v>
      </c>
      <c r="AK12" s="300">
        <v>2097.962</v>
      </c>
      <c r="AL12" s="308">
        <v>379</v>
      </c>
      <c r="AM12" s="309">
        <v>2097.962</v>
      </c>
      <c r="AN12" s="271">
        <v>379</v>
      </c>
      <c r="AO12" s="299">
        <v>2097.962</v>
      </c>
      <c r="AP12" s="382">
        <v>379</v>
      </c>
      <c r="AQ12" s="383">
        <v>2097.962</v>
      </c>
    </row>
    <row r="13" spans="1:65" ht="15.75" thickBot="1">
      <c r="A13" s="10" t="s">
        <v>132</v>
      </c>
      <c r="B13" s="64"/>
      <c r="C13" s="64"/>
      <c r="D13" s="65"/>
      <c r="E13" s="66"/>
      <c r="F13" s="64"/>
      <c r="G13" s="64"/>
      <c r="H13" s="65"/>
      <c r="I13" s="66"/>
      <c r="J13" s="64"/>
      <c r="K13" s="64"/>
      <c r="L13" s="65"/>
      <c r="M13" s="66"/>
      <c r="N13" s="64"/>
      <c r="O13" s="64"/>
      <c r="P13" s="65"/>
      <c r="Q13" s="66"/>
      <c r="R13" s="64"/>
      <c r="S13" s="64"/>
      <c r="T13" s="65"/>
      <c r="U13" s="66"/>
      <c r="V13" s="64"/>
      <c r="W13" s="64"/>
      <c r="X13" s="65"/>
      <c r="Y13" s="66"/>
      <c r="Z13" s="64"/>
      <c r="AA13" s="64"/>
      <c r="AB13" s="65"/>
      <c r="AC13" s="64"/>
      <c r="AD13" s="304">
        <v>12745</v>
      </c>
      <c r="AE13" s="305">
        <v>20202.962</v>
      </c>
      <c r="AF13" s="306">
        <v>14633</v>
      </c>
      <c r="AG13" s="305">
        <v>25227.962</v>
      </c>
      <c r="AH13" s="306">
        <v>16521</v>
      </c>
      <c r="AI13" s="305">
        <v>30510.962</v>
      </c>
      <c r="AJ13" s="306">
        <v>18263</v>
      </c>
      <c r="AK13" s="305">
        <v>36846.962</v>
      </c>
      <c r="AL13" s="306">
        <v>21367</v>
      </c>
      <c r="AM13" s="305">
        <v>51159.962</v>
      </c>
      <c r="AN13" s="306">
        <v>22463</v>
      </c>
      <c r="AO13" s="305">
        <v>58311.566000000006</v>
      </c>
      <c r="AP13" s="306">
        <v>23948</v>
      </c>
      <c r="AQ13" s="313">
        <v>71026.172000000006</v>
      </c>
    </row>
    <row r="14" spans="1:65">
      <c r="AL14" s="15"/>
      <c r="AM14" s="15"/>
      <c r="AN14" s="181"/>
      <c r="AO14" s="181"/>
    </row>
    <row r="15" spans="1:65" ht="15.75" thickBot="1">
      <c r="A15" s="14"/>
      <c r="B15" s="13"/>
      <c r="C15" s="13"/>
      <c r="D15" s="13"/>
      <c r="E15" s="13"/>
      <c r="F15" s="13"/>
      <c r="G15" s="13"/>
      <c r="H15" s="13"/>
      <c r="I15" s="13"/>
      <c r="J15" s="13"/>
      <c r="K15" s="13"/>
      <c r="L15" s="13"/>
      <c r="M15" s="13"/>
      <c r="AE15" s="177"/>
      <c r="AF15" s="177"/>
    </row>
    <row r="16" spans="1:65">
      <c r="A16" s="17"/>
      <c r="B16" s="14"/>
      <c r="C16" s="14"/>
      <c r="D16" s="14"/>
      <c r="E16" s="14"/>
      <c r="F16" s="14"/>
      <c r="G16" s="14"/>
      <c r="H16" s="14"/>
      <c r="I16" s="14"/>
      <c r="J16" s="14"/>
      <c r="K16" s="14"/>
      <c r="AE16" s="160"/>
      <c r="AH16" s="576" t="str">
        <f>AR39</f>
        <v>Exploration Licences</v>
      </c>
      <c r="AI16" s="577"/>
      <c r="AJ16" s="578"/>
    </row>
    <row r="17" spans="1:47">
      <c r="AE17" s="178"/>
      <c r="AH17" s="288" t="s">
        <v>96</v>
      </c>
      <c r="AI17" s="289" t="s">
        <v>70</v>
      </c>
      <c r="AJ17" s="290" t="s">
        <v>75</v>
      </c>
    </row>
    <row r="18" spans="1:47">
      <c r="AH18" s="366" t="s">
        <v>227</v>
      </c>
      <c r="AI18" s="367">
        <f t="shared" ref="AI18:AI24" ca="1" si="21">INDIRECT(CONCATENATE("R1C",MATCH(AH18,$B$6:$BE$6,0)+1),FALSE)</f>
        <v>2272</v>
      </c>
      <c r="AJ18" s="190">
        <f t="shared" ref="AJ18:AJ24" ca="1" si="22">INDIRECT(CONCATENATE("R1C",MATCH(AH18,$B$6:$BE$6,0)+2),FALSE)</f>
        <v>12727</v>
      </c>
    </row>
    <row r="19" spans="1:47">
      <c r="AH19" s="366" t="s">
        <v>228</v>
      </c>
      <c r="AI19" s="368">
        <f t="shared" ca="1" si="21"/>
        <v>3035</v>
      </c>
      <c r="AJ19" s="191">
        <f t="shared" ca="1" si="22"/>
        <v>17351</v>
      </c>
    </row>
    <row r="20" spans="1:47">
      <c r="AH20" s="366" t="s">
        <v>229</v>
      </c>
      <c r="AI20" s="369">
        <f t="shared" ca="1" si="21"/>
        <v>3792</v>
      </c>
      <c r="AJ20" s="190">
        <f t="shared" ca="1" si="22"/>
        <v>22342</v>
      </c>
    </row>
    <row r="21" spans="1:47">
      <c r="AH21" s="366" t="s">
        <v>230</v>
      </c>
      <c r="AI21" s="368">
        <f t="shared" ca="1" si="21"/>
        <v>4516</v>
      </c>
      <c r="AJ21" s="191">
        <f t="shared" ca="1" si="22"/>
        <v>28145</v>
      </c>
    </row>
    <row r="22" spans="1:47">
      <c r="AH22" s="366" t="s">
        <v>231</v>
      </c>
      <c r="AI22" s="369">
        <f t="shared" ca="1" si="21"/>
        <v>5791</v>
      </c>
      <c r="AJ22" s="190">
        <f t="shared" ca="1" si="22"/>
        <v>41937</v>
      </c>
    </row>
    <row r="23" spans="1:47">
      <c r="AH23" s="366" t="s">
        <v>232</v>
      </c>
      <c r="AI23" s="368">
        <f t="shared" ca="1" si="21"/>
        <v>6581</v>
      </c>
      <c r="AJ23" s="191">
        <f t="shared" ca="1" si="22"/>
        <v>48854.457000000002</v>
      </c>
    </row>
    <row r="24" spans="1:47" ht="15.75" thickBot="1">
      <c r="AH24" s="386" t="s">
        <v>296</v>
      </c>
      <c r="AI24" s="387">
        <f t="shared" ca="1" si="21"/>
        <v>7659</v>
      </c>
      <c r="AJ24" s="388">
        <f t="shared" ca="1" si="22"/>
        <v>61074.010999999999</v>
      </c>
    </row>
    <row r="25" spans="1:47">
      <c r="AQ25" s="24"/>
    </row>
    <row r="26" spans="1:47">
      <c r="AQ26" s="24"/>
    </row>
    <row r="27" spans="1:47">
      <c r="AP27" s="24"/>
      <c r="AQ27" s="24"/>
      <c r="AR27" s="24"/>
      <c r="AS27" s="24"/>
      <c r="AT27" s="24"/>
      <c r="AU27" s="24"/>
    </row>
    <row r="28" spans="1:47" ht="15.75" thickBot="1">
      <c r="AD28" s="570" t="s">
        <v>238</v>
      </c>
      <c r="AE28" s="570"/>
      <c r="AF28" s="570"/>
      <c r="AG28" s="570"/>
      <c r="AH28" s="570"/>
      <c r="AI28" s="570"/>
      <c r="AJ28" s="570"/>
      <c r="AK28" s="570"/>
      <c r="AL28" s="570"/>
      <c r="AM28" s="570"/>
      <c r="AN28" s="570"/>
      <c r="AO28" s="570"/>
      <c r="AP28" s="162"/>
      <c r="AQ28" s="24"/>
      <c r="AR28" s="24"/>
      <c r="AS28" s="24"/>
      <c r="AT28" s="24"/>
      <c r="AU28" s="24"/>
    </row>
    <row r="29" spans="1:47">
      <c r="A29" s="183"/>
      <c r="B29" s="184"/>
      <c r="C29" s="184"/>
      <c r="AD29" s="560">
        <v>2016</v>
      </c>
      <c r="AE29" s="561"/>
      <c r="AF29" s="560">
        <v>2017</v>
      </c>
      <c r="AG29" s="561"/>
      <c r="AH29" s="560">
        <v>2018</v>
      </c>
      <c r="AI29" s="561"/>
      <c r="AJ29" s="560">
        <v>2019</v>
      </c>
      <c r="AK29" s="561"/>
      <c r="AL29" s="560">
        <v>2020</v>
      </c>
      <c r="AM29" s="561"/>
      <c r="AN29" s="562">
        <v>2021</v>
      </c>
      <c r="AO29" s="562"/>
      <c r="AP29" s="560">
        <v>2022</v>
      </c>
      <c r="AQ29" s="569"/>
      <c r="AR29" s="24"/>
    </row>
    <row r="30" spans="1:47">
      <c r="A30" s="291"/>
      <c r="B30" s="292"/>
      <c r="C30" s="292"/>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4" t="s">
        <v>70</v>
      </c>
      <c r="AE30" s="295" t="s">
        <v>75</v>
      </c>
      <c r="AF30" s="294" t="s">
        <v>70</v>
      </c>
      <c r="AG30" s="295" t="s">
        <v>75</v>
      </c>
      <c r="AH30" s="294" t="s">
        <v>70</v>
      </c>
      <c r="AI30" s="295" t="s">
        <v>75</v>
      </c>
      <c r="AJ30" s="294" t="s">
        <v>70</v>
      </c>
      <c r="AK30" s="295" t="s">
        <v>239</v>
      </c>
      <c r="AL30" s="296" t="s">
        <v>70</v>
      </c>
      <c r="AM30" s="295" t="s">
        <v>239</v>
      </c>
      <c r="AN30" s="297" t="s">
        <v>70</v>
      </c>
      <c r="AO30" s="461" t="s">
        <v>239</v>
      </c>
      <c r="AP30" s="296" t="s">
        <v>70</v>
      </c>
      <c r="AQ30" s="496" t="s">
        <v>239</v>
      </c>
      <c r="AR30" s="24"/>
    </row>
    <row r="31" spans="1:47">
      <c r="A31" s="185" t="s">
        <v>71</v>
      </c>
      <c r="B31" s="186"/>
      <c r="C31" s="186"/>
      <c r="AD31" s="314">
        <v>1822</v>
      </c>
      <c r="AE31" s="315">
        <v>2180</v>
      </c>
      <c r="AF31" s="314">
        <v>2940</v>
      </c>
      <c r="AG31" s="315">
        <v>367</v>
      </c>
      <c r="AH31" s="314">
        <v>3591</v>
      </c>
      <c r="AI31" s="315">
        <v>444</v>
      </c>
      <c r="AJ31" s="314">
        <v>4433</v>
      </c>
      <c r="AK31" s="315">
        <v>546</v>
      </c>
      <c r="AL31" s="316">
        <v>5283</v>
      </c>
      <c r="AM31" s="315">
        <v>650</v>
      </c>
      <c r="AN31" s="317">
        <v>5629</v>
      </c>
      <c r="AO31" s="462">
        <v>697.83699999999999</v>
      </c>
      <c r="AP31" s="497">
        <v>5835</v>
      </c>
      <c r="AQ31" s="498">
        <v>716.74800000000005</v>
      </c>
      <c r="AR31" s="24"/>
    </row>
    <row r="32" spans="1:47">
      <c r="A32" s="185" t="s">
        <v>72</v>
      </c>
      <c r="B32" s="186"/>
      <c r="C32" s="186"/>
      <c r="AD32" s="318">
        <v>2732</v>
      </c>
      <c r="AE32" s="319">
        <v>15945</v>
      </c>
      <c r="AF32" s="318">
        <v>3587</v>
      </c>
      <c r="AG32" s="319">
        <v>21539</v>
      </c>
      <c r="AH32" s="318">
        <v>4330</v>
      </c>
      <c r="AI32" s="319">
        <v>27861</v>
      </c>
      <c r="AJ32" s="318">
        <v>5106</v>
      </c>
      <c r="AK32" s="319">
        <v>35682</v>
      </c>
      <c r="AL32" s="320">
        <v>6080</v>
      </c>
      <c r="AM32" s="319">
        <v>43797</v>
      </c>
      <c r="AN32" s="321">
        <v>7191</v>
      </c>
      <c r="AO32" s="463">
        <v>55083.3</v>
      </c>
      <c r="AP32" s="499">
        <v>8181</v>
      </c>
      <c r="AQ32" s="500">
        <v>65762.258000000002</v>
      </c>
    </row>
    <row r="33" spans="1:48">
      <c r="A33" s="185" t="s">
        <v>73</v>
      </c>
      <c r="B33" s="186"/>
      <c r="C33" s="186"/>
      <c r="AD33" s="314">
        <v>5616</v>
      </c>
      <c r="AE33" s="315">
        <v>2920</v>
      </c>
      <c r="AF33" s="314">
        <v>5728</v>
      </c>
      <c r="AG33" s="315">
        <v>2986</v>
      </c>
      <c r="AH33" s="314">
        <v>5798</v>
      </c>
      <c r="AI33" s="315">
        <v>3118</v>
      </c>
      <c r="AJ33" s="314">
        <v>5854</v>
      </c>
      <c r="AK33" s="315">
        <v>3148</v>
      </c>
      <c r="AL33" s="316">
        <v>5928</v>
      </c>
      <c r="AM33" s="315">
        <v>3206</v>
      </c>
      <c r="AN33" s="317">
        <v>5964</v>
      </c>
      <c r="AO33" s="462">
        <v>3248.8519999999999</v>
      </c>
      <c r="AP33" s="497">
        <v>5990</v>
      </c>
      <c r="AQ33" s="498">
        <v>3298.0569999999998</v>
      </c>
    </row>
    <row r="34" spans="1:48">
      <c r="A34" s="185" t="s">
        <v>61</v>
      </c>
      <c r="B34" s="186"/>
      <c r="C34" s="186"/>
      <c r="AD34" s="318">
        <v>3317</v>
      </c>
      <c r="AE34" s="319">
        <v>2452</v>
      </c>
      <c r="AF34" s="318">
        <v>3512</v>
      </c>
      <c r="AG34" s="319">
        <v>2628</v>
      </c>
      <c r="AH34" s="318">
        <v>3667</v>
      </c>
      <c r="AI34" s="319">
        <v>2726</v>
      </c>
      <c r="AJ34" s="318">
        <v>3935</v>
      </c>
      <c r="AK34" s="319">
        <v>3115</v>
      </c>
      <c r="AL34" s="320">
        <v>4115</v>
      </c>
      <c r="AM34" s="319">
        <v>3268</v>
      </c>
      <c r="AN34" s="321">
        <v>4287</v>
      </c>
      <c r="AO34" s="463">
        <v>3764.6039999999998</v>
      </c>
      <c r="AP34" s="499">
        <v>4423</v>
      </c>
      <c r="AQ34" s="500">
        <v>3696.0569999999998</v>
      </c>
    </row>
    <row r="35" spans="1:48">
      <c r="A35" s="185" t="s">
        <v>74</v>
      </c>
      <c r="B35" s="186"/>
      <c r="C35" s="186"/>
      <c r="AD35" s="314">
        <v>379</v>
      </c>
      <c r="AE35" s="315">
        <v>2097.962</v>
      </c>
      <c r="AF35" s="314">
        <v>379</v>
      </c>
      <c r="AG35" s="315">
        <v>2097.962</v>
      </c>
      <c r="AH35" s="314">
        <v>379</v>
      </c>
      <c r="AI35" s="315">
        <v>2097.962</v>
      </c>
      <c r="AJ35" s="314">
        <v>379</v>
      </c>
      <c r="AK35" s="315">
        <v>2097.962</v>
      </c>
      <c r="AL35" s="316">
        <v>379</v>
      </c>
      <c r="AM35" s="315">
        <v>2097.962</v>
      </c>
      <c r="AN35" s="317">
        <v>379</v>
      </c>
      <c r="AO35" s="462">
        <v>2097.962</v>
      </c>
      <c r="AP35" s="497">
        <v>379</v>
      </c>
      <c r="AQ35" s="498">
        <v>2097.962</v>
      </c>
    </row>
    <row r="36" spans="1:48" ht="15.75" thickBot="1">
      <c r="A36" s="187" t="s">
        <v>132</v>
      </c>
      <c r="B36" s="188"/>
      <c r="C36" s="188"/>
      <c r="AD36" s="322">
        <v>13866</v>
      </c>
      <c r="AE36" s="464">
        <v>25594.962</v>
      </c>
      <c r="AF36" s="322">
        <v>16146</v>
      </c>
      <c r="AG36" s="464">
        <v>29617.962</v>
      </c>
      <c r="AH36" s="322">
        <v>17765</v>
      </c>
      <c r="AI36" s="464">
        <v>36246.962</v>
      </c>
      <c r="AJ36" s="322">
        <v>19707</v>
      </c>
      <c r="AK36" s="464">
        <v>44588.962</v>
      </c>
      <c r="AL36" s="322">
        <v>21785</v>
      </c>
      <c r="AM36" s="464">
        <v>53018.962</v>
      </c>
      <c r="AN36" s="322">
        <v>23450</v>
      </c>
      <c r="AO36" s="464">
        <v>64892.555</v>
      </c>
      <c r="AP36" s="323">
        <v>24808</v>
      </c>
      <c r="AQ36" s="501">
        <v>74147.111000000004</v>
      </c>
    </row>
    <row r="37" spans="1:48" ht="15.75" thickBot="1"/>
    <row r="38" spans="1:48">
      <c r="AR38" s="566" t="s">
        <v>94</v>
      </c>
      <c r="AS38" s="567"/>
      <c r="AT38" s="567"/>
      <c r="AU38" s="567"/>
      <c r="AV38" s="568"/>
    </row>
    <row r="39" spans="1:48" ht="15.75" thickBot="1">
      <c r="AR39" s="563" t="s">
        <v>72</v>
      </c>
      <c r="AS39" s="564"/>
      <c r="AT39" s="564"/>
      <c r="AU39" s="564"/>
      <c r="AV39" s="565"/>
    </row>
    <row r="40" spans="1:48">
      <c r="AR40" s="559" t="s">
        <v>95</v>
      </c>
      <c r="AS40" s="559"/>
      <c r="AT40" s="559"/>
      <c r="AU40" s="559"/>
      <c r="AV40" s="559"/>
    </row>
  </sheetData>
  <mergeCells count="34">
    <mergeCell ref="AD5:AO5"/>
    <mergeCell ref="B6:C6"/>
    <mergeCell ref="D6:E6"/>
    <mergeCell ref="L6:M6"/>
    <mergeCell ref="F6:G6"/>
    <mergeCell ref="H6:I6"/>
    <mergeCell ref="J6:K6"/>
    <mergeCell ref="N6:O6"/>
    <mergeCell ref="AB6:AC6"/>
    <mergeCell ref="Z6:AA6"/>
    <mergeCell ref="R6:S6"/>
    <mergeCell ref="P6:Q6"/>
    <mergeCell ref="V6:W6"/>
    <mergeCell ref="T6:U6"/>
    <mergeCell ref="X6:Y6"/>
    <mergeCell ref="AD28:AO28"/>
    <mergeCell ref="AP6:AQ6"/>
    <mergeCell ref="AD6:AE6"/>
    <mergeCell ref="AN6:AO6"/>
    <mergeCell ref="AL6:AM6"/>
    <mergeCell ref="AH16:AJ16"/>
    <mergeCell ref="AJ6:AK6"/>
    <mergeCell ref="AF6:AG6"/>
    <mergeCell ref="AH6:AI6"/>
    <mergeCell ref="AR40:AV40"/>
    <mergeCell ref="AD29:AE29"/>
    <mergeCell ref="AF29:AG29"/>
    <mergeCell ref="AH29:AI29"/>
    <mergeCell ref="AJ29:AK29"/>
    <mergeCell ref="AL29:AM29"/>
    <mergeCell ref="AN29:AO29"/>
    <mergeCell ref="AR39:AV39"/>
    <mergeCell ref="AR38:AV38"/>
    <mergeCell ref="AP29:AQ29"/>
  </mergeCells>
  <phoneticPr fontId="75" type="noConversion"/>
  <dataValidations count="1">
    <dataValidation type="list" allowBlank="1" showInputMessage="1" showErrorMessage="1" promptTitle="Select a Title Type:" prompt="Click here to select a title type to display on the graph." sqref="AR39:AV39">
      <formula1>$A$8:$A$13</formula1>
    </dataValidation>
  </dataValidations>
  <pageMargins left="0.7" right="0.7" top="0.75" bottom="0.75" header="0.3" footer="0.3"/>
  <pageSetup paperSize="9" orientation="portrait" r:id="rId1"/>
  <ignoredErrors>
    <ignoredError sqref="F2 H2 J2:Z2 AR1:AX2 AY1" evalError="1"/>
  </ignoredErrors>
  <drawing r:id="rId2"/>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7:S203"/>
  <sheetViews>
    <sheetView showGridLines="0" zoomScaleNormal="100" workbookViewId="0"/>
  </sheetViews>
  <sheetFormatPr defaultColWidth="8.85546875" defaultRowHeight="15"/>
  <cols>
    <col min="1" max="1" width="11" bestFit="1" customWidth="1"/>
    <col min="2" max="3" width="16.85546875" customWidth="1"/>
    <col min="4" max="5" width="16.85546875" hidden="1" customWidth="1"/>
    <col min="6" max="6" width="16.42578125" bestFit="1" customWidth="1"/>
    <col min="7" max="7" width="8.5703125" customWidth="1"/>
    <col min="8" max="8" width="16" bestFit="1" customWidth="1"/>
    <col min="9" max="9" width="10.42578125" bestFit="1" customWidth="1"/>
    <col min="10" max="10" width="11" bestFit="1" customWidth="1"/>
    <col min="11" max="18" width="12.85546875" customWidth="1"/>
  </cols>
  <sheetData>
    <row r="7" spans="1:9" ht="16.5" thickBot="1">
      <c r="A7" s="587" t="s">
        <v>323</v>
      </c>
      <c r="B7" s="587"/>
      <c r="C7" s="587"/>
      <c r="D7" s="587"/>
      <c r="E7" s="587"/>
      <c r="F7" s="587"/>
      <c r="G7" s="587"/>
      <c r="H7" s="587"/>
    </row>
    <row r="8" spans="1:9" ht="15.75" thickBot="1">
      <c r="A8" s="26" t="s">
        <v>76</v>
      </c>
      <c r="B8" s="625" t="s">
        <v>77</v>
      </c>
      <c r="C8" s="626"/>
      <c r="D8" s="627"/>
      <c r="E8" s="375"/>
      <c r="F8" s="38" t="s">
        <v>78</v>
      </c>
      <c r="G8" s="38" t="s">
        <v>79</v>
      </c>
      <c r="H8" s="73" t="s">
        <v>80</v>
      </c>
    </row>
    <row r="9" spans="1:9">
      <c r="A9" s="609" t="s">
        <v>34</v>
      </c>
      <c r="B9" s="610"/>
      <c r="C9" s="610"/>
      <c r="D9" s="610"/>
      <c r="E9" s="611"/>
      <c r="F9" s="139" t="s">
        <v>324</v>
      </c>
      <c r="G9" s="140">
        <v>90</v>
      </c>
      <c r="H9" s="141">
        <v>46</v>
      </c>
    </row>
    <row r="10" spans="1:9">
      <c r="A10" s="28"/>
      <c r="B10" s="597" t="s">
        <v>168</v>
      </c>
      <c r="C10" s="598"/>
      <c r="D10" s="598"/>
      <c r="E10" s="599"/>
      <c r="F10" s="441" t="s">
        <v>126</v>
      </c>
      <c r="G10" s="392">
        <v>2</v>
      </c>
      <c r="H10" s="393">
        <v>1</v>
      </c>
    </row>
    <row r="11" spans="1:9">
      <c r="A11" s="27"/>
      <c r="B11" s="588" t="s">
        <v>82</v>
      </c>
      <c r="C11" s="589"/>
      <c r="D11" s="589"/>
      <c r="E11" s="590"/>
      <c r="F11" s="389" t="s">
        <v>326</v>
      </c>
      <c r="G11" s="390">
        <v>34</v>
      </c>
      <c r="H11" s="391">
        <v>3</v>
      </c>
    </row>
    <row r="12" spans="1:9">
      <c r="A12" s="28"/>
      <c r="B12" s="597" t="s">
        <v>83</v>
      </c>
      <c r="C12" s="598"/>
      <c r="D12" s="598"/>
      <c r="E12" s="599"/>
      <c r="F12" s="392" t="s">
        <v>116</v>
      </c>
      <c r="G12" s="392">
        <v>0</v>
      </c>
      <c r="H12" s="393">
        <v>26</v>
      </c>
    </row>
    <row r="13" spans="1:9">
      <c r="A13" s="27"/>
      <c r="B13" s="588" t="s">
        <v>84</v>
      </c>
      <c r="C13" s="589"/>
      <c r="D13" s="589"/>
      <c r="E13" s="590"/>
      <c r="F13" s="389" t="s">
        <v>177</v>
      </c>
      <c r="G13" s="390">
        <v>31</v>
      </c>
      <c r="H13" s="391">
        <v>10</v>
      </c>
      <c r="I13" s="69"/>
    </row>
    <row r="14" spans="1:9" ht="15.75" thickBot="1">
      <c r="A14" s="29"/>
      <c r="B14" s="591" t="s">
        <v>86</v>
      </c>
      <c r="C14" s="592"/>
      <c r="D14" s="592"/>
      <c r="E14" s="593"/>
      <c r="F14" s="394" t="s">
        <v>303</v>
      </c>
      <c r="G14" s="395">
        <v>23</v>
      </c>
      <c r="H14" s="396">
        <v>6</v>
      </c>
    </row>
    <row r="15" spans="1:9">
      <c r="A15" s="594" t="s">
        <v>35</v>
      </c>
      <c r="B15" s="595"/>
      <c r="C15" s="595"/>
      <c r="D15" s="595"/>
      <c r="E15" s="596"/>
      <c r="F15" s="447" t="s">
        <v>325</v>
      </c>
      <c r="G15" s="140">
        <v>1062</v>
      </c>
      <c r="H15" s="141">
        <v>79</v>
      </c>
    </row>
    <row r="16" spans="1:9">
      <c r="A16" s="28"/>
      <c r="B16" s="634" t="s">
        <v>168</v>
      </c>
      <c r="C16" s="635"/>
      <c r="D16" s="635"/>
      <c r="E16" s="636"/>
      <c r="F16" s="397" t="s">
        <v>126</v>
      </c>
      <c r="G16" s="398">
        <v>4</v>
      </c>
      <c r="H16" s="399">
        <v>3</v>
      </c>
    </row>
    <row r="17" spans="1:9">
      <c r="A17" s="27"/>
      <c r="B17" s="597" t="s">
        <v>82</v>
      </c>
      <c r="C17" s="598"/>
      <c r="D17" s="598"/>
      <c r="E17" s="599"/>
      <c r="F17" s="400" t="s">
        <v>327</v>
      </c>
      <c r="G17" s="401">
        <v>978</v>
      </c>
      <c r="H17" s="393">
        <v>47</v>
      </c>
    </row>
    <row r="18" spans="1:9">
      <c r="A18" s="27"/>
      <c r="B18" s="634" t="s">
        <v>89</v>
      </c>
      <c r="C18" s="635"/>
      <c r="D18" s="635"/>
      <c r="E18" s="636"/>
      <c r="F18" s="402" t="s">
        <v>90</v>
      </c>
      <c r="G18" s="403">
        <v>9</v>
      </c>
      <c r="H18" s="404">
        <v>1</v>
      </c>
    </row>
    <row r="19" spans="1:9">
      <c r="A19" s="27"/>
      <c r="B19" s="597" t="s">
        <v>84</v>
      </c>
      <c r="C19" s="598"/>
      <c r="D19" s="598"/>
      <c r="E19" s="599"/>
      <c r="F19" s="400" t="s">
        <v>328</v>
      </c>
      <c r="G19" s="401">
        <v>57</v>
      </c>
      <c r="H19" s="393">
        <v>22</v>
      </c>
    </row>
    <row r="20" spans="1:9">
      <c r="A20" s="193"/>
      <c r="B20" s="640" t="s">
        <v>86</v>
      </c>
      <c r="C20" s="641"/>
      <c r="D20" s="641"/>
      <c r="E20" s="642"/>
      <c r="F20" s="405" t="s">
        <v>307</v>
      </c>
      <c r="G20" s="406">
        <v>14</v>
      </c>
      <c r="H20" s="407">
        <v>6</v>
      </c>
      <c r="I20" s="69"/>
    </row>
    <row r="21" spans="1:9" ht="15.75" thickBot="1">
      <c r="A21" s="197"/>
      <c r="B21" s="643" t="s">
        <v>109</v>
      </c>
      <c r="C21" s="644"/>
      <c r="D21" s="644"/>
      <c r="E21" s="645"/>
      <c r="F21" s="397" t="s">
        <v>126</v>
      </c>
      <c r="G21" s="444"/>
      <c r="H21" s="445"/>
    </row>
    <row r="22" spans="1:9">
      <c r="A22" s="594" t="s">
        <v>36</v>
      </c>
      <c r="B22" s="595"/>
      <c r="C22" s="595"/>
      <c r="D22" s="595"/>
      <c r="E22" s="596"/>
      <c r="F22" s="139" t="s">
        <v>308</v>
      </c>
      <c r="G22" s="150">
        <v>9</v>
      </c>
      <c r="H22" s="141">
        <v>110</v>
      </c>
    </row>
    <row r="23" spans="1:9" ht="15.75" thickBot="1">
      <c r="A23" s="30"/>
      <c r="B23" s="603" t="s">
        <v>83</v>
      </c>
      <c r="C23" s="604"/>
      <c r="D23" s="604"/>
      <c r="E23" s="605"/>
      <c r="F23" s="408" t="s">
        <v>308</v>
      </c>
      <c r="G23" s="409">
        <v>9</v>
      </c>
      <c r="H23" s="410">
        <v>110</v>
      </c>
    </row>
    <row r="24" spans="1:9" ht="15.75" thickBot="1">
      <c r="A24" s="606" t="s">
        <v>46</v>
      </c>
      <c r="B24" s="607"/>
      <c r="C24" s="607"/>
      <c r="D24" s="607"/>
      <c r="E24" s="608"/>
      <c r="F24" s="151" t="s">
        <v>329</v>
      </c>
      <c r="G24" s="152">
        <v>1161</v>
      </c>
      <c r="H24" s="153">
        <v>235</v>
      </c>
    </row>
    <row r="27" spans="1:9" ht="16.5" thickBot="1">
      <c r="A27" s="646" t="s">
        <v>297</v>
      </c>
      <c r="B27" s="646"/>
      <c r="C27" s="646"/>
      <c r="D27" s="646"/>
      <c r="E27" s="646"/>
      <c r="F27" s="646"/>
      <c r="G27" s="646"/>
      <c r="H27" s="646"/>
    </row>
    <row r="28" spans="1:9" ht="15.75" thickBot="1">
      <c r="A28" s="26" t="s">
        <v>76</v>
      </c>
      <c r="B28" s="625" t="s">
        <v>77</v>
      </c>
      <c r="C28" s="626"/>
      <c r="D28" s="627"/>
      <c r="E28" s="446"/>
      <c r="F28" s="38" t="s">
        <v>78</v>
      </c>
      <c r="G28" s="38" t="s">
        <v>79</v>
      </c>
      <c r="H28" s="73" t="s">
        <v>80</v>
      </c>
    </row>
    <row r="29" spans="1:9">
      <c r="A29" s="609" t="s">
        <v>34</v>
      </c>
      <c r="B29" s="610"/>
      <c r="C29" s="610"/>
      <c r="D29" s="610"/>
      <c r="E29" s="611"/>
      <c r="F29" s="139" t="s">
        <v>305</v>
      </c>
      <c r="G29" s="140">
        <v>101</v>
      </c>
      <c r="H29" s="141">
        <v>47</v>
      </c>
    </row>
    <row r="30" spans="1:9">
      <c r="A30" s="28"/>
      <c r="B30" s="597" t="s">
        <v>168</v>
      </c>
      <c r="C30" s="598"/>
      <c r="D30" s="598"/>
      <c r="E30" s="599"/>
      <c r="F30" s="441" t="s">
        <v>126</v>
      </c>
      <c r="G30" s="392">
        <v>2</v>
      </c>
      <c r="H30" s="393">
        <v>1</v>
      </c>
    </row>
    <row r="31" spans="1:9">
      <c r="A31" s="27"/>
      <c r="B31" s="588" t="s">
        <v>82</v>
      </c>
      <c r="C31" s="589"/>
      <c r="D31" s="589"/>
      <c r="E31" s="590"/>
      <c r="F31" s="389" t="s">
        <v>281</v>
      </c>
      <c r="G31" s="390">
        <v>45</v>
      </c>
      <c r="H31" s="391">
        <v>4</v>
      </c>
    </row>
    <row r="32" spans="1:9">
      <c r="A32" s="28"/>
      <c r="B32" s="597" t="s">
        <v>83</v>
      </c>
      <c r="C32" s="598"/>
      <c r="D32" s="598"/>
      <c r="E32" s="599"/>
      <c r="F32" s="392" t="s">
        <v>116</v>
      </c>
      <c r="G32" s="392">
        <v>0</v>
      </c>
      <c r="H32" s="393">
        <v>26</v>
      </c>
    </row>
    <row r="33" spans="1:10">
      <c r="A33" s="27"/>
      <c r="B33" s="588" t="s">
        <v>84</v>
      </c>
      <c r="C33" s="589"/>
      <c r="D33" s="589"/>
      <c r="E33" s="590"/>
      <c r="F33" s="389" t="s">
        <v>177</v>
      </c>
      <c r="G33" s="390">
        <v>31</v>
      </c>
      <c r="H33" s="391">
        <v>10</v>
      </c>
    </row>
    <row r="34" spans="1:10" ht="15.75" thickBot="1">
      <c r="A34" s="29"/>
      <c r="B34" s="591" t="s">
        <v>86</v>
      </c>
      <c r="C34" s="592"/>
      <c r="D34" s="592"/>
      <c r="E34" s="593"/>
      <c r="F34" s="394" t="s">
        <v>303</v>
      </c>
      <c r="G34" s="395">
        <v>23</v>
      </c>
      <c r="H34" s="396">
        <v>6</v>
      </c>
    </row>
    <row r="35" spans="1:10">
      <c r="A35" s="594" t="s">
        <v>35</v>
      </c>
      <c r="B35" s="595"/>
      <c r="C35" s="595"/>
      <c r="D35" s="595"/>
      <c r="E35" s="596"/>
      <c r="F35" s="139" t="s">
        <v>304</v>
      </c>
      <c r="G35" s="140">
        <v>1092</v>
      </c>
      <c r="H35" s="141">
        <v>82</v>
      </c>
    </row>
    <row r="36" spans="1:10">
      <c r="A36" s="28"/>
      <c r="B36" s="634" t="s">
        <v>168</v>
      </c>
      <c r="C36" s="635"/>
      <c r="D36" s="635"/>
      <c r="E36" s="636"/>
      <c r="F36" s="397" t="s">
        <v>212</v>
      </c>
      <c r="G36" s="398">
        <v>12</v>
      </c>
      <c r="H36" s="399">
        <v>6</v>
      </c>
    </row>
    <row r="37" spans="1:10">
      <c r="A37" s="27"/>
      <c r="B37" s="597" t="s">
        <v>82</v>
      </c>
      <c r="C37" s="598"/>
      <c r="D37" s="598"/>
      <c r="E37" s="599"/>
      <c r="F37" s="400" t="s">
        <v>306</v>
      </c>
      <c r="G37" s="401">
        <v>1001</v>
      </c>
      <c r="H37" s="393">
        <v>48</v>
      </c>
    </row>
    <row r="38" spans="1:10">
      <c r="A38" s="27"/>
      <c r="B38" s="634" t="s">
        <v>89</v>
      </c>
      <c r="C38" s="635"/>
      <c r="D38" s="635"/>
      <c r="E38" s="636"/>
      <c r="F38" s="402" t="s">
        <v>90</v>
      </c>
      <c r="G38" s="403">
        <v>9</v>
      </c>
      <c r="H38" s="404">
        <v>1</v>
      </c>
    </row>
    <row r="39" spans="1:10">
      <c r="A39" s="27"/>
      <c r="B39" s="597" t="s">
        <v>84</v>
      </c>
      <c r="C39" s="598"/>
      <c r="D39" s="598"/>
      <c r="E39" s="599"/>
      <c r="F39" s="400" t="s">
        <v>234</v>
      </c>
      <c r="G39" s="401">
        <v>56</v>
      </c>
      <c r="H39" s="393">
        <v>21</v>
      </c>
    </row>
    <row r="40" spans="1:10">
      <c r="A40" s="193"/>
      <c r="B40" s="640" t="s">
        <v>86</v>
      </c>
      <c r="C40" s="641"/>
      <c r="D40" s="641"/>
      <c r="E40" s="642"/>
      <c r="F40" s="405" t="s">
        <v>307</v>
      </c>
      <c r="G40" s="406">
        <v>14</v>
      </c>
      <c r="H40" s="407">
        <v>6</v>
      </c>
    </row>
    <row r="41" spans="1:10" ht="15.75" thickBot="1">
      <c r="A41" s="197"/>
      <c r="B41" s="643" t="s">
        <v>109</v>
      </c>
      <c r="C41" s="644"/>
      <c r="D41" s="644"/>
      <c r="E41" s="645"/>
      <c r="F41" s="443" t="s">
        <v>126</v>
      </c>
      <c r="G41" s="444" t="s">
        <v>126</v>
      </c>
      <c r="H41" s="445" t="s">
        <v>126</v>
      </c>
    </row>
    <row r="42" spans="1:10">
      <c r="A42" s="594" t="s">
        <v>36</v>
      </c>
      <c r="B42" s="595"/>
      <c r="C42" s="595"/>
      <c r="D42" s="595"/>
      <c r="E42" s="596"/>
      <c r="F42" s="139" t="s">
        <v>308</v>
      </c>
      <c r="G42" s="150">
        <v>9</v>
      </c>
      <c r="H42" s="141">
        <v>110</v>
      </c>
    </row>
    <row r="43" spans="1:10" ht="15.75" thickBot="1">
      <c r="A43" s="30"/>
      <c r="B43" s="603" t="s">
        <v>83</v>
      </c>
      <c r="C43" s="604"/>
      <c r="D43" s="604"/>
      <c r="E43" s="605"/>
      <c r="F43" s="408" t="s">
        <v>308</v>
      </c>
      <c r="G43" s="409">
        <v>9</v>
      </c>
      <c r="H43" s="410">
        <v>110</v>
      </c>
    </row>
    <row r="44" spans="1:10" ht="15.75" thickBot="1">
      <c r="A44" s="606" t="s">
        <v>46</v>
      </c>
      <c r="B44" s="607"/>
      <c r="C44" s="607"/>
      <c r="D44" s="607"/>
      <c r="E44" s="608"/>
      <c r="F44" s="151" t="s">
        <v>321</v>
      </c>
      <c r="G44" s="152">
        <v>1202</v>
      </c>
      <c r="H44" s="153">
        <v>239</v>
      </c>
    </row>
    <row r="47" spans="1:10" ht="16.5" thickBot="1">
      <c r="A47" s="587" t="s">
        <v>298</v>
      </c>
      <c r="B47" s="587"/>
      <c r="C47" s="587"/>
      <c r="D47" s="587"/>
      <c r="E47" s="587"/>
      <c r="F47" s="587"/>
      <c r="G47" s="587"/>
      <c r="H47" s="587"/>
      <c r="J47" s="19"/>
    </row>
    <row r="48" spans="1:10" ht="15.75" thickBot="1">
      <c r="A48" s="26" t="s">
        <v>76</v>
      </c>
      <c r="B48" s="625" t="s">
        <v>77</v>
      </c>
      <c r="C48" s="626"/>
      <c r="D48" s="627"/>
      <c r="E48" s="170"/>
      <c r="F48" s="38" t="s">
        <v>78</v>
      </c>
      <c r="G48" s="38" t="s">
        <v>79</v>
      </c>
      <c r="H48" s="73" t="s">
        <v>80</v>
      </c>
    </row>
    <row r="49" spans="1:9" ht="15" customHeight="1">
      <c r="A49" s="609" t="s">
        <v>34</v>
      </c>
      <c r="B49" s="610"/>
      <c r="C49" s="610"/>
      <c r="D49" s="610"/>
      <c r="E49" s="611"/>
      <c r="F49" s="139" t="s">
        <v>280</v>
      </c>
      <c r="G49" s="140">
        <v>101</v>
      </c>
      <c r="H49" s="141">
        <v>46</v>
      </c>
    </row>
    <row r="50" spans="1:9">
      <c r="A50" s="28"/>
      <c r="B50" s="597" t="s">
        <v>168</v>
      </c>
      <c r="C50" s="598"/>
      <c r="D50" s="598"/>
      <c r="E50" s="599"/>
      <c r="F50" s="441" t="s">
        <v>126</v>
      </c>
      <c r="G50" s="392">
        <v>2</v>
      </c>
      <c r="H50" s="393">
        <v>1</v>
      </c>
    </row>
    <row r="51" spans="1:9" ht="15" customHeight="1">
      <c r="A51" s="27"/>
      <c r="B51" s="588" t="s">
        <v>82</v>
      </c>
      <c r="C51" s="589"/>
      <c r="D51" s="589"/>
      <c r="E51" s="590"/>
      <c r="F51" s="74" t="s">
        <v>281</v>
      </c>
      <c r="G51" s="75">
        <v>45</v>
      </c>
      <c r="H51" s="76">
        <v>4</v>
      </c>
    </row>
    <row r="52" spans="1:9">
      <c r="A52" s="28"/>
      <c r="B52" s="597" t="s">
        <v>83</v>
      </c>
      <c r="C52" s="598"/>
      <c r="D52" s="598"/>
      <c r="E52" s="599"/>
      <c r="F52" s="77" t="s">
        <v>116</v>
      </c>
      <c r="G52" s="77">
        <v>0</v>
      </c>
      <c r="H52" s="78">
        <v>25</v>
      </c>
    </row>
    <row r="53" spans="1:9" ht="15" customHeight="1">
      <c r="A53" s="27"/>
      <c r="B53" s="588" t="s">
        <v>84</v>
      </c>
      <c r="C53" s="589"/>
      <c r="D53" s="589"/>
      <c r="E53" s="590"/>
      <c r="F53" s="74" t="s">
        <v>177</v>
      </c>
      <c r="G53" s="75">
        <v>31</v>
      </c>
      <c r="H53" s="76">
        <v>10</v>
      </c>
    </row>
    <row r="54" spans="1:9" ht="15.75" thickBot="1">
      <c r="A54" s="29"/>
      <c r="B54" s="591" t="s">
        <v>86</v>
      </c>
      <c r="C54" s="592"/>
      <c r="D54" s="592"/>
      <c r="E54" s="593"/>
      <c r="F54" s="79" t="s">
        <v>117</v>
      </c>
      <c r="G54" s="80">
        <v>23</v>
      </c>
      <c r="H54" s="81">
        <v>6</v>
      </c>
    </row>
    <row r="55" spans="1:9" ht="15" customHeight="1">
      <c r="A55" s="594" t="s">
        <v>35</v>
      </c>
      <c r="B55" s="595"/>
      <c r="C55" s="595"/>
      <c r="D55" s="595"/>
      <c r="E55" s="596"/>
      <c r="F55" s="139" t="s">
        <v>282</v>
      </c>
      <c r="G55" s="140">
        <v>1022</v>
      </c>
      <c r="H55" s="141">
        <v>77</v>
      </c>
    </row>
    <row r="56" spans="1:9">
      <c r="A56" s="28"/>
      <c r="B56" s="634" t="s">
        <v>168</v>
      </c>
      <c r="C56" s="635"/>
      <c r="D56" s="635"/>
      <c r="E56" s="636"/>
      <c r="F56" s="82" t="s">
        <v>212</v>
      </c>
      <c r="G56" s="83">
        <v>3</v>
      </c>
      <c r="H56" s="84">
        <v>2</v>
      </c>
    </row>
    <row r="57" spans="1:9" ht="15" customHeight="1">
      <c r="A57" s="27"/>
      <c r="B57" s="597" t="s">
        <v>82</v>
      </c>
      <c r="C57" s="598"/>
      <c r="D57" s="598"/>
      <c r="E57" s="599"/>
      <c r="F57" s="85" t="s">
        <v>283</v>
      </c>
      <c r="G57" s="86">
        <v>944</v>
      </c>
      <c r="H57" s="78">
        <v>48</v>
      </c>
    </row>
    <row r="58" spans="1:9">
      <c r="A58" s="27"/>
      <c r="B58" s="634" t="s">
        <v>89</v>
      </c>
      <c r="C58" s="635"/>
      <c r="D58" s="635"/>
      <c r="E58" s="636"/>
      <c r="F58" s="87" t="s">
        <v>90</v>
      </c>
      <c r="G58" s="88">
        <v>9</v>
      </c>
      <c r="H58" s="89">
        <v>1</v>
      </c>
    </row>
    <row r="59" spans="1:9" ht="15" customHeight="1">
      <c r="A59" s="27"/>
      <c r="B59" s="597" t="s">
        <v>84</v>
      </c>
      <c r="C59" s="598"/>
      <c r="D59" s="598"/>
      <c r="E59" s="599"/>
      <c r="F59" s="85" t="s">
        <v>234</v>
      </c>
      <c r="G59" s="86">
        <v>56</v>
      </c>
      <c r="H59" s="78">
        <v>21</v>
      </c>
    </row>
    <row r="60" spans="1:9">
      <c r="A60" s="193"/>
      <c r="B60" s="640" t="s">
        <v>86</v>
      </c>
      <c r="C60" s="641"/>
      <c r="D60" s="641"/>
      <c r="E60" s="642"/>
      <c r="F60" s="194" t="s">
        <v>120</v>
      </c>
      <c r="G60" s="195">
        <v>10</v>
      </c>
      <c r="H60" s="196">
        <v>5</v>
      </c>
    </row>
    <row r="61" spans="1:9" ht="15.75" thickBot="1">
      <c r="A61" s="197"/>
      <c r="B61" s="643" t="s">
        <v>109</v>
      </c>
      <c r="C61" s="644"/>
      <c r="D61" s="644"/>
      <c r="E61" s="645"/>
      <c r="F61" s="232"/>
      <c r="G61" s="233"/>
      <c r="H61" s="234"/>
    </row>
    <row r="62" spans="1:9" ht="15" customHeight="1">
      <c r="A62" s="594" t="s">
        <v>36</v>
      </c>
      <c r="B62" s="595"/>
      <c r="C62" s="595"/>
      <c r="D62" s="595"/>
      <c r="E62" s="596"/>
      <c r="F62" s="139" t="s">
        <v>284</v>
      </c>
      <c r="G62" s="150">
        <v>9</v>
      </c>
      <c r="H62" s="141">
        <v>109</v>
      </c>
    </row>
    <row r="63" spans="1:9" ht="15.75" thickBot="1">
      <c r="A63" s="30"/>
      <c r="B63" s="603" t="s">
        <v>83</v>
      </c>
      <c r="C63" s="604"/>
      <c r="D63" s="604"/>
      <c r="E63" s="605"/>
      <c r="F63" s="146" t="s">
        <v>284</v>
      </c>
      <c r="G63" s="147">
        <v>9</v>
      </c>
      <c r="H63" s="148">
        <v>109</v>
      </c>
    </row>
    <row r="64" spans="1:9" ht="15.75" thickBot="1">
      <c r="A64" s="606" t="s">
        <v>46</v>
      </c>
      <c r="B64" s="607"/>
      <c r="C64" s="607"/>
      <c r="D64" s="607"/>
      <c r="E64" s="608"/>
      <c r="F64" s="151" t="s">
        <v>285</v>
      </c>
      <c r="G64" s="152">
        <v>1132</v>
      </c>
      <c r="H64" s="153">
        <v>232</v>
      </c>
      <c r="I64" s="168"/>
    </row>
    <row r="65" spans="1:10" s="40" customFormat="1">
      <c r="A65" s="57"/>
      <c r="B65" s="58"/>
      <c r="C65" s="58"/>
      <c r="D65" s="58"/>
      <c r="E65" s="58"/>
      <c r="F65" s="230"/>
      <c r="G65" s="231"/>
      <c r="H65" s="231"/>
    </row>
    <row r="66" spans="1:10" s="40" customFormat="1" ht="16.5" thickBot="1">
      <c r="A66" s="587" t="s">
        <v>299</v>
      </c>
      <c r="B66" s="587"/>
      <c r="C66" s="587"/>
      <c r="D66" s="587"/>
      <c r="E66" s="587"/>
      <c r="F66" s="587"/>
      <c r="G66" s="587"/>
      <c r="H66" s="587"/>
    </row>
    <row r="67" spans="1:10" s="40" customFormat="1" ht="15.75" thickBot="1">
      <c r="A67" s="26" t="s">
        <v>76</v>
      </c>
      <c r="B67" s="625" t="s">
        <v>77</v>
      </c>
      <c r="C67" s="626"/>
      <c r="D67" s="627"/>
      <c r="E67" s="224"/>
      <c r="F67" s="38" t="s">
        <v>78</v>
      </c>
      <c r="G67" s="38" t="s">
        <v>79</v>
      </c>
      <c r="H67" s="73" t="s">
        <v>80</v>
      </c>
    </row>
    <row r="68" spans="1:10" s="40" customFormat="1">
      <c r="A68" s="609" t="s">
        <v>34</v>
      </c>
      <c r="B68" s="610"/>
      <c r="C68" s="610"/>
      <c r="D68" s="610"/>
      <c r="E68" s="611"/>
      <c r="F68" s="139" t="s">
        <v>237</v>
      </c>
      <c r="G68" s="140">
        <v>111</v>
      </c>
      <c r="H68" s="141">
        <v>47</v>
      </c>
    </row>
    <row r="69" spans="1:10" s="40" customFormat="1">
      <c r="A69" s="28"/>
      <c r="B69" s="597" t="s">
        <v>168</v>
      </c>
      <c r="C69" s="598"/>
      <c r="D69" s="598"/>
      <c r="E69" s="599"/>
      <c r="F69" s="441" t="s">
        <v>126</v>
      </c>
      <c r="G69" s="392">
        <v>2</v>
      </c>
      <c r="H69" s="393">
        <v>1</v>
      </c>
      <c r="J69" s="67"/>
    </row>
    <row r="70" spans="1:10" s="40" customFormat="1">
      <c r="A70" s="27"/>
      <c r="B70" s="588" t="s">
        <v>82</v>
      </c>
      <c r="C70" s="589"/>
      <c r="D70" s="589"/>
      <c r="E70" s="590"/>
      <c r="F70" s="74" t="s">
        <v>123</v>
      </c>
      <c r="G70" s="75">
        <v>55</v>
      </c>
      <c r="H70" s="76">
        <v>5</v>
      </c>
      <c r="J70" s="67"/>
    </row>
    <row r="71" spans="1:10" s="40" customFormat="1">
      <c r="A71" s="28"/>
      <c r="B71" s="597" t="s">
        <v>83</v>
      </c>
      <c r="C71" s="598"/>
      <c r="D71" s="598"/>
      <c r="E71" s="599"/>
      <c r="F71" s="77" t="s">
        <v>116</v>
      </c>
      <c r="G71" s="77">
        <v>0</v>
      </c>
      <c r="H71" s="78">
        <v>25</v>
      </c>
      <c r="J71" s="442"/>
    </row>
    <row r="72" spans="1:10" s="40" customFormat="1">
      <c r="A72" s="27"/>
      <c r="B72" s="588" t="s">
        <v>84</v>
      </c>
      <c r="C72" s="589"/>
      <c r="D72" s="589"/>
      <c r="E72" s="590"/>
      <c r="F72" s="74" t="s">
        <v>177</v>
      </c>
      <c r="G72" s="75">
        <v>31</v>
      </c>
      <c r="H72" s="76">
        <v>10</v>
      </c>
    </row>
    <row r="73" spans="1:10" s="40" customFormat="1" ht="15.75" thickBot="1">
      <c r="A73" s="29"/>
      <c r="B73" s="591" t="s">
        <v>86</v>
      </c>
      <c r="C73" s="592"/>
      <c r="D73" s="592"/>
      <c r="E73" s="593"/>
      <c r="F73" s="79" t="s">
        <v>117</v>
      </c>
      <c r="G73" s="80">
        <v>23</v>
      </c>
      <c r="H73" s="81">
        <v>6</v>
      </c>
    </row>
    <row r="74" spans="1:10" s="40" customFormat="1">
      <c r="A74" s="594" t="s">
        <v>35</v>
      </c>
      <c r="B74" s="595"/>
      <c r="C74" s="595"/>
      <c r="D74" s="595"/>
      <c r="E74" s="596"/>
      <c r="F74" s="139" t="s">
        <v>245</v>
      </c>
      <c r="G74" s="140">
        <v>1095</v>
      </c>
      <c r="H74" s="141">
        <v>82</v>
      </c>
    </row>
    <row r="75" spans="1:10" s="40" customFormat="1">
      <c r="A75" s="28"/>
      <c r="B75" s="634" t="s">
        <v>168</v>
      </c>
      <c r="C75" s="635"/>
      <c r="D75" s="635"/>
      <c r="E75" s="636"/>
      <c r="F75" s="82" t="s">
        <v>212</v>
      </c>
      <c r="G75" s="83">
        <v>5</v>
      </c>
      <c r="H75" s="84">
        <v>3</v>
      </c>
    </row>
    <row r="76" spans="1:10" s="40" customFormat="1">
      <c r="A76" s="27"/>
      <c r="B76" s="597" t="s">
        <v>82</v>
      </c>
      <c r="C76" s="598"/>
      <c r="D76" s="598"/>
      <c r="E76" s="599"/>
      <c r="F76" s="85" t="s">
        <v>233</v>
      </c>
      <c r="G76" s="86">
        <v>957</v>
      </c>
      <c r="H76" s="78">
        <v>49</v>
      </c>
    </row>
    <row r="77" spans="1:10" s="40" customFormat="1">
      <c r="A77" s="27"/>
      <c r="B77" s="634" t="s">
        <v>89</v>
      </c>
      <c r="C77" s="635"/>
      <c r="D77" s="635"/>
      <c r="E77" s="636"/>
      <c r="F77" s="87" t="s">
        <v>90</v>
      </c>
      <c r="G77" s="88">
        <v>9</v>
      </c>
      <c r="H77" s="89">
        <v>1</v>
      </c>
    </row>
    <row r="78" spans="1:10" s="40" customFormat="1">
      <c r="A78" s="27"/>
      <c r="B78" s="597" t="s">
        <v>84</v>
      </c>
      <c r="C78" s="598"/>
      <c r="D78" s="598"/>
      <c r="E78" s="599"/>
      <c r="F78" s="85" t="s">
        <v>234</v>
      </c>
      <c r="G78" s="86">
        <v>56</v>
      </c>
      <c r="H78" s="78">
        <v>21</v>
      </c>
    </row>
    <row r="79" spans="1:10" s="40" customFormat="1">
      <c r="A79" s="193"/>
      <c r="B79" s="640" t="s">
        <v>86</v>
      </c>
      <c r="C79" s="641"/>
      <c r="D79" s="641"/>
      <c r="E79" s="642"/>
      <c r="F79" s="194" t="s">
        <v>120</v>
      </c>
      <c r="G79" s="195">
        <v>10</v>
      </c>
      <c r="H79" s="196">
        <v>5</v>
      </c>
    </row>
    <row r="80" spans="1:10" s="40" customFormat="1" ht="15.75" thickBot="1">
      <c r="A80" s="197"/>
      <c r="B80" s="643" t="s">
        <v>109</v>
      </c>
      <c r="C80" s="644"/>
      <c r="D80" s="644"/>
      <c r="E80" s="645"/>
      <c r="F80" s="198" t="s">
        <v>244</v>
      </c>
      <c r="G80" s="199">
        <v>58</v>
      </c>
      <c r="H80" s="200">
        <v>3</v>
      </c>
    </row>
    <row r="81" spans="1:19">
      <c r="A81" s="594" t="s">
        <v>36</v>
      </c>
      <c r="B81" s="595"/>
      <c r="C81" s="595"/>
      <c r="D81" s="595"/>
      <c r="E81" s="596"/>
      <c r="F81" s="139" t="s">
        <v>199</v>
      </c>
      <c r="G81" s="150">
        <v>9</v>
      </c>
      <c r="H81" s="141">
        <v>108</v>
      </c>
    </row>
    <row r="82" spans="1:19" ht="15.75" thickBot="1">
      <c r="A82" s="30"/>
      <c r="B82" s="603" t="s">
        <v>83</v>
      </c>
      <c r="C82" s="604"/>
      <c r="D82" s="604"/>
      <c r="E82" s="605"/>
      <c r="F82" s="146" t="s">
        <v>199</v>
      </c>
      <c r="G82" s="147">
        <v>9</v>
      </c>
      <c r="H82" s="148">
        <v>108</v>
      </c>
    </row>
    <row r="83" spans="1:19" ht="15.75" thickBot="1">
      <c r="A83" s="606" t="s">
        <v>46</v>
      </c>
      <c r="B83" s="607"/>
      <c r="C83" s="607"/>
      <c r="D83" s="607"/>
      <c r="E83" s="608"/>
      <c r="F83" s="151" t="s">
        <v>322</v>
      </c>
      <c r="G83" s="152">
        <v>1215</v>
      </c>
      <c r="H83" s="153">
        <v>237</v>
      </c>
      <c r="R83" s="54"/>
    </row>
    <row r="84" spans="1:19" s="328" customFormat="1">
      <c r="A84" s="324"/>
      <c r="B84" s="325"/>
      <c r="C84" s="325"/>
      <c r="D84" s="325"/>
      <c r="E84" s="325"/>
      <c r="F84" s="326"/>
      <c r="G84" s="327"/>
      <c r="H84" s="327"/>
      <c r="R84" s="329"/>
    </row>
    <row r="85" spans="1:19" ht="16.5" thickBot="1">
      <c r="A85" s="587" t="s">
        <v>300</v>
      </c>
      <c r="B85" s="587"/>
      <c r="C85" s="587"/>
      <c r="D85" s="587"/>
      <c r="E85" s="587"/>
      <c r="F85" s="587"/>
      <c r="G85" s="587"/>
      <c r="H85" s="587"/>
      <c r="L85" s="149"/>
      <c r="N85" s="40"/>
      <c r="O85" s="40"/>
      <c r="P85" s="40"/>
      <c r="Q85" s="40"/>
      <c r="R85" s="61"/>
      <c r="S85" s="40"/>
    </row>
    <row r="86" spans="1:19">
      <c r="A86" s="609" t="s">
        <v>34</v>
      </c>
      <c r="B86" s="610"/>
      <c r="C86" s="610"/>
      <c r="D86" s="610"/>
      <c r="E86" s="611"/>
      <c r="F86" s="139" t="s">
        <v>176</v>
      </c>
      <c r="G86" s="140">
        <v>81</v>
      </c>
      <c r="H86" s="141">
        <v>44</v>
      </c>
      <c r="L86" s="149"/>
      <c r="N86" s="40"/>
      <c r="O86" s="67"/>
      <c r="P86" s="143"/>
      <c r="Q86" s="40"/>
      <c r="R86" s="144"/>
      <c r="S86" s="40"/>
    </row>
    <row r="87" spans="1:19">
      <c r="A87" s="27"/>
      <c r="B87" s="588" t="s">
        <v>82</v>
      </c>
      <c r="C87" s="589"/>
      <c r="D87" s="589"/>
      <c r="E87" s="590"/>
      <c r="F87" s="74" t="s">
        <v>123</v>
      </c>
      <c r="G87" s="75">
        <v>43</v>
      </c>
      <c r="H87" s="76">
        <v>4</v>
      </c>
      <c r="L87" s="149"/>
      <c r="N87" s="40"/>
      <c r="O87" s="67"/>
      <c r="P87" s="53"/>
      <c r="Q87" s="40"/>
      <c r="R87" s="144"/>
      <c r="S87" s="40"/>
    </row>
    <row r="88" spans="1:19">
      <c r="A88" s="28"/>
      <c r="B88" s="597" t="s">
        <v>83</v>
      </c>
      <c r="C88" s="598"/>
      <c r="D88" s="598"/>
      <c r="E88" s="599"/>
      <c r="F88" s="77" t="s">
        <v>116</v>
      </c>
      <c r="G88" s="77">
        <v>0</v>
      </c>
      <c r="H88" s="78">
        <v>25</v>
      </c>
      <c r="I88" s="40"/>
      <c r="L88" s="173"/>
      <c r="N88" s="40"/>
      <c r="O88" s="67"/>
      <c r="P88" s="143"/>
      <c r="Q88" s="40"/>
      <c r="R88" s="144"/>
      <c r="S88" s="40"/>
    </row>
    <row r="89" spans="1:19">
      <c r="A89" s="27"/>
      <c r="B89" s="588" t="s">
        <v>84</v>
      </c>
      <c r="C89" s="589"/>
      <c r="D89" s="589"/>
      <c r="E89" s="590"/>
      <c r="F89" s="74" t="s">
        <v>177</v>
      </c>
      <c r="G89" s="75">
        <v>31</v>
      </c>
      <c r="H89" s="76">
        <v>10</v>
      </c>
      <c r="I89" s="40"/>
      <c r="N89" s="40"/>
      <c r="O89" s="40"/>
      <c r="P89" s="53"/>
      <c r="Q89" s="40"/>
      <c r="R89" s="144"/>
      <c r="S89" s="40"/>
    </row>
    <row r="90" spans="1:19" ht="15.75" thickBot="1">
      <c r="A90" s="29"/>
      <c r="B90" s="591" t="s">
        <v>86</v>
      </c>
      <c r="C90" s="592"/>
      <c r="D90" s="592"/>
      <c r="E90" s="593"/>
      <c r="F90" s="79" t="s">
        <v>178</v>
      </c>
      <c r="G90" s="80">
        <v>7</v>
      </c>
      <c r="H90" s="81">
        <v>5</v>
      </c>
      <c r="I90" s="40"/>
      <c r="N90" s="40"/>
      <c r="O90" s="40"/>
      <c r="P90" s="67"/>
      <c r="Q90" s="40"/>
      <c r="R90" s="61"/>
      <c r="S90" s="40"/>
    </row>
    <row r="91" spans="1:19">
      <c r="A91" s="594" t="s">
        <v>35</v>
      </c>
      <c r="B91" s="595"/>
      <c r="C91" s="595"/>
      <c r="D91" s="595"/>
      <c r="E91" s="596"/>
      <c r="F91" s="139" t="s">
        <v>200</v>
      </c>
      <c r="G91" s="140">
        <v>968</v>
      </c>
      <c r="H91" s="141">
        <v>70</v>
      </c>
      <c r="I91" s="40"/>
      <c r="N91" s="40"/>
      <c r="O91" s="40"/>
      <c r="P91" s="40"/>
      <c r="Q91" s="40"/>
      <c r="R91" s="61"/>
      <c r="S91" s="40"/>
    </row>
    <row r="92" spans="1:19">
      <c r="A92" s="28"/>
      <c r="B92" s="634" t="s">
        <v>168</v>
      </c>
      <c r="C92" s="635"/>
      <c r="D92" s="635"/>
      <c r="E92" s="636"/>
      <c r="F92" s="82" t="s">
        <v>212</v>
      </c>
      <c r="G92" s="83">
        <v>0</v>
      </c>
      <c r="H92" s="84">
        <v>0</v>
      </c>
      <c r="I92" s="40"/>
      <c r="N92" s="40"/>
      <c r="O92" s="40"/>
      <c r="P92" s="67"/>
      <c r="Q92" s="40"/>
      <c r="R92" s="61"/>
      <c r="S92" s="40"/>
    </row>
    <row r="93" spans="1:19">
      <c r="A93" s="27"/>
      <c r="B93" s="597" t="s">
        <v>82</v>
      </c>
      <c r="C93" s="598"/>
      <c r="D93" s="598"/>
      <c r="E93" s="599"/>
      <c r="F93" s="85" t="s">
        <v>198</v>
      </c>
      <c r="G93" s="86">
        <v>894</v>
      </c>
      <c r="H93" s="78">
        <v>44</v>
      </c>
      <c r="I93" s="40"/>
      <c r="N93" s="40"/>
      <c r="O93" s="40"/>
      <c r="P93" s="40"/>
      <c r="Q93" s="40"/>
      <c r="R93" s="61"/>
      <c r="S93" s="40"/>
    </row>
    <row r="94" spans="1:19">
      <c r="A94" s="27"/>
      <c r="B94" s="634" t="s">
        <v>89</v>
      </c>
      <c r="C94" s="635"/>
      <c r="D94" s="635"/>
      <c r="E94" s="636"/>
      <c r="F94" s="87" t="s">
        <v>90</v>
      </c>
      <c r="G94" s="88">
        <v>9</v>
      </c>
      <c r="H94" s="89">
        <v>1</v>
      </c>
      <c r="I94" s="40"/>
      <c r="N94" s="40"/>
      <c r="O94" s="40"/>
      <c r="P94" s="67"/>
      <c r="Q94" s="40"/>
      <c r="R94" s="61"/>
      <c r="S94" s="40"/>
    </row>
    <row r="95" spans="1:19">
      <c r="A95" s="27"/>
      <c r="B95" s="597" t="s">
        <v>84</v>
      </c>
      <c r="C95" s="598"/>
      <c r="D95" s="598"/>
      <c r="E95" s="599"/>
      <c r="F95" s="85" t="s">
        <v>127</v>
      </c>
      <c r="G95" s="86">
        <v>56</v>
      </c>
      <c r="H95" s="78">
        <v>21</v>
      </c>
      <c r="I95" s="40"/>
      <c r="N95" s="40"/>
      <c r="O95" s="40"/>
      <c r="P95" s="40"/>
      <c r="Q95" s="40"/>
      <c r="R95" s="40"/>
      <c r="S95" s="40"/>
    </row>
    <row r="96" spans="1:19" ht="15.75" thickBot="1">
      <c r="A96" s="63"/>
      <c r="B96" s="637" t="s">
        <v>86</v>
      </c>
      <c r="C96" s="638"/>
      <c r="D96" s="638"/>
      <c r="E96" s="639"/>
      <c r="F96" s="90" t="s">
        <v>182</v>
      </c>
      <c r="G96" s="91">
        <v>9</v>
      </c>
      <c r="H96" s="92">
        <v>4</v>
      </c>
      <c r="I96" s="67"/>
      <c r="N96" s="67"/>
      <c r="O96" s="40"/>
      <c r="P96" s="40"/>
      <c r="Q96" s="40"/>
      <c r="R96" s="40"/>
      <c r="S96" s="40"/>
    </row>
    <row r="97" spans="1:19">
      <c r="A97" s="594" t="s">
        <v>36</v>
      </c>
      <c r="B97" s="595"/>
      <c r="C97" s="595"/>
      <c r="D97" s="595"/>
      <c r="E97" s="596"/>
      <c r="F97" s="139" t="s">
        <v>199</v>
      </c>
      <c r="G97" s="150">
        <v>9</v>
      </c>
      <c r="H97" s="141">
        <v>108</v>
      </c>
      <c r="I97" s="67"/>
      <c r="N97" s="40"/>
      <c r="O97" s="40"/>
      <c r="P97" s="40"/>
      <c r="Q97" s="40"/>
      <c r="R97" s="40"/>
      <c r="S97" s="40"/>
    </row>
    <row r="98" spans="1:19" ht="15.75" thickBot="1">
      <c r="A98" s="30"/>
      <c r="B98" s="603" t="s">
        <v>83</v>
      </c>
      <c r="C98" s="604"/>
      <c r="D98" s="604"/>
      <c r="E98" s="605"/>
      <c r="F98" s="146" t="s">
        <v>199</v>
      </c>
      <c r="G98" s="147">
        <v>9</v>
      </c>
      <c r="H98" s="148">
        <v>108</v>
      </c>
      <c r="I98" s="67"/>
      <c r="N98" s="40"/>
      <c r="O98" s="40"/>
      <c r="P98" s="40"/>
      <c r="Q98" s="40"/>
      <c r="R98" s="40"/>
      <c r="S98" s="40"/>
    </row>
    <row r="99" spans="1:19" ht="15.75" thickBot="1">
      <c r="A99" s="606" t="s">
        <v>46</v>
      </c>
      <c r="B99" s="607"/>
      <c r="C99" s="607"/>
      <c r="D99" s="607"/>
      <c r="E99" s="608"/>
      <c r="F99" s="151" t="s">
        <v>201</v>
      </c>
      <c r="G99" s="152">
        <v>1058</v>
      </c>
      <c r="H99" s="153">
        <v>222</v>
      </c>
      <c r="I99" s="67"/>
      <c r="N99" s="40"/>
      <c r="O99" s="40"/>
      <c r="P99" s="40"/>
      <c r="Q99" s="40"/>
      <c r="R99" s="40"/>
      <c r="S99" s="40"/>
    </row>
    <row r="100" spans="1:19">
      <c r="N100" s="40"/>
      <c r="O100" s="40"/>
      <c r="P100" s="40"/>
      <c r="Q100" s="40"/>
      <c r="R100" s="40"/>
      <c r="S100" s="40"/>
    </row>
    <row r="101" spans="1:19" ht="16.5" thickBot="1">
      <c r="A101" s="615" t="s">
        <v>301</v>
      </c>
      <c r="B101" s="615"/>
      <c r="C101" s="615"/>
      <c r="D101" s="615"/>
      <c r="E101" s="615"/>
      <c r="F101" s="615"/>
      <c r="G101" s="615"/>
      <c r="H101" s="615"/>
      <c r="N101" s="40"/>
      <c r="O101" s="40"/>
      <c r="P101" s="40"/>
      <c r="Q101" s="40"/>
      <c r="R101" s="40"/>
      <c r="S101" s="40"/>
    </row>
    <row r="102" spans="1:19" ht="15" customHeight="1" thickBot="1">
      <c r="A102" s="26" t="s">
        <v>76</v>
      </c>
      <c r="B102" s="625" t="s">
        <v>77</v>
      </c>
      <c r="C102" s="626"/>
      <c r="D102" s="627"/>
      <c r="E102" s="68"/>
      <c r="F102" s="38" t="s">
        <v>78</v>
      </c>
      <c r="G102" s="38" t="s">
        <v>79</v>
      </c>
      <c r="H102" s="73" t="s">
        <v>80</v>
      </c>
      <c r="N102" s="40"/>
      <c r="O102" s="40"/>
      <c r="P102" s="40"/>
      <c r="Q102" s="40"/>
      <c r="R102" s="40"/>
      <c r="S102" s="40"/>
    </row>
    <row r="103" spans="1:19" ht="15" customHeight="1">
      <c r="A103" s="609" t="s">
        <v>34</v>
      </c>
      <c r="B103" s="610"/>
      <c r="C103" s="610"/>
      <c r="D103" s="610"/>
      <c r="E103" s="611"/>
      <c r="F103" s="139" t="s">
        <v>176</v>
      </c>
      <c r="G103" s="140">
        <v>82</v>
      </c>
      <c r="H103" s="141">
        <v>45</v>
      </c>
      <c r="I103" s="69"/>
      <c r="N103" s="40"/>
      <c r="O103" s="40"/>
      <c r="P103" s="40"/>
      <c r="Q103" s="40"/>
      <c r="R103" s="40"/>
      <c r="S103" s="40"/>
    </row>
    <row r="104" spans="1:19" ht="15" customHeight="1">
      <c r="A104" s="27"/>
      <c r="B104" s="588" t="s">
        <v>82</v>
      </c>
      <c r="C104" s="589"/>
      <c r="D104" s="589"/>
      <c r="E104" s="590"/>
      <c r="F104" s="74" t="s">
        <v>123</v>
      </c>
      <c r="G104" s="75">
        <v>44</v>
      </c>
      <c r="H104" s="76">
        <v>5</v>
      </c>
      <c r="I104" s="69"/>
      <c r="N104" s="40"/>
      <c r="O104" s="40"/>
      <c r="P104" s="40"/>
      <c r="Q104" s="40"/>
      <c r="R104" s="40"/>
      <c r="S104" s="40"/>
    </row>
    <row r="105" spans="1:19">
      <c r="A105" s="28"/>
      <c r="B105" s="597" t="s">
        <v>83</v>
      </c>
      <c r="C105" s="598"/>
      <c r="D105" s="598"/>
      <c r="E105" s="599"/>
      <c r="F105" s="77" t="s">
        <v>116</v>
      </c>
      <c r="G105" s="77">
        <v>0</v>
      </c>
      <c r="H105" s="78">
        <v>25</v>
      </c>
    </row>
    <row r="106" spans="1:19" ht="15" customHeight="1">
      <c r="A106" s="27"/>
      <c r="B106" s="588" t="s">
        <v>84</v>
      </c>
      <c r="C106" s="589"/>
      <c r="D106" s="589"/>
      <c r="E106" s="590"/>
      <c r="F106" s="74" t="s">
        <v>177</v>
      </c>
      <c r="G106" s="75">
        <v>31</v>
      </c>
      <c r="H106" s="76">
        <v>10</v>
      </c>
    </row>
    <row r="107" spans="1:19" ht="15.75" thickBot="1">
      <c r="A107" s="29"/>
      <c r="B107" s="591" t="s">
        <v>86</v>
      </c>
      <c r="C107" s="592"/>
      <c r="D107" s="592"/>
      <c r="E107" s="593"/>
      <c r="F107" s="79" t="s">
        <v>178</v>
      </c>
      <c r="G107" s="80">
        <v>7</v>
      </c>
      <c r="H107" s="81">
        <v>5</v>
      </c>
      <c r="K107" s="149"/>
    </row>
    <row r="108" spans="1:19" ht="15" customHeight="1">
      <c r="A108" s="594" t="s">
        <v>35</v>
      </c>
      <c r="B108" s="595"/>
      <c r="C108" s="595"/>
      <c r="D108" s="595"/>
      <c r="E108" s="596"/>
      <c r="F108" s="139" t="s">
        <v>180</v>
      </c>
      <c r="G108" s="140">
        <v>889</v>
      </c>
      <c r="H108" s="141">
        <v>68</v>
      </c>
      <c r="K108" s="149"/>
    </row>
    <row r="109" spans="1:19" ht="15" customHeight="1">
      <c r="A109" s="28"/>
      <c r="B109" s="634" t="s">
        <v>168</v>
      </c>
      <c r="C109" s="635"/>
      <c r="D109" s="635"/>
      <c r="E109" s="636"/>
      <c r="F109" s="112" t="s">
        <v>126</v>
      </c>
      <c r="G109" s="83">
        <v>6</v>
      </c>
      <c r="H109" s="84">
        <v>1</v>
      </c>
      <c r="K109" s="149"/>
    </row>
    <row r="110" spans="1:19" ht="15" customHeight="1">
      <c r="A110" s="27"/>
      <c r="B110" s="597" t="s">
        <v>82</v>
      </c>
      <c r="C110" s="598"/>
      <c r="D110" s="598"/>
      <c r="E110" s="599"/>
      <c r="F110" s="85" t="s">
        <v>181</v>
      </c>
      <c r="G110" s="86">
        <v>809</v>
      </c>
      <c r="H110" s="78">
        <v>41</v>
      </c>
      <c r="K110" s="173"/>
    </row>
    <row r="111" spans="1:19" ht="15" customHeight="1">
      <c r="A111" s="27"/>
      <c r="B111" s="634" t="s">
        <v>89</v>
      </c>
      <c r="C111" s="635"/>
      <c r="D111" s="635"/>
      <c r="E111" s="636"/>
      <c r="F111" s="87" t="s">
        <v>90</v>
      </c>
      <c r="G111" s="88">
        <v>9</v>
      </c>
      <c r="H111" s="89">
        <v>1</v>
      </c>
    </row>
    <row r="112" spans="1:19" ht="15" customHeight="1">
      <c r="A112" s="27"/>
      <c r="B112" s="597" t="s">
        <v>84</v>
      </c>
      <c r="C112" s="598"/>
      <c r="D112" s="598"/>
      <c r="E112" s="599"/>
      <c r="F112" s="85" t="s">
        <v>127</v>
      </c>
      <c r="G112" s="86">
        <v>56</v>
      </c>
      <c r="H112" s="78">
        <v>21</v>
      </c>
    </row>
    <row r="113" spans="1:10" ht="15.75" thickBot="1">
      <c r="A113" s="63"/>
      <c r="B113" s="637" t="s">
        <v>86</v>
      </c>
      <c r="C113" s="638"/>
      <c r="D113" s="638"/>
      <c r="E113" s="639"/>
      <c r="F113" s="90" t="s">
        <v>182</v>
      </c>
      <c r="G113" s="91">
        <v>9</v>
      </c>
      <c r="H113" s="92">
        <v>4</v>
      </c>
    </row>
    <row r="114" spans="1:10" ht="15" customHeight="1">
      <c r="A114" s="594" t="s">
        <v>36</v>
      </c>
      <c r="B114" s="595"/>
      <c r="C114" s="595"/>
      <c r="D114" s="595"/>
      <c r="E114" s="596"/>
      <c r="F114" s="93" t="s">
        <v>179</v>
      </c>
      <c r="G114" s="94">
        <v>9</v>
      </c>
      <c r="H114" s="95">
        <v>109</v>
      </c>
    </row>
    <row r="115" spans="1:10" ht="15.75" thickBot="1">
      <c r="A115" s="30"/>
      <c r="B115" s="603" t="s">
        <v>83</v>
      </c>
      <c r="C115" s="604"/>
      <c r="D115" s="604"/>
      <c r="E115" s="605"/>
      <c r="F115" s="96" t="s">
        <v>179</v>
      </c>
      <c r="G115" s="97">
        <v>9</v>
      </c>
      <c r="H115" s="98">
        <v>109</v>
      </c>
    </row>
    <row r="116" spans="1:10" ht="15.75" thickBot="1">
      <c r="A116" s="606" t="s">
        <v>46</v>
      </c>
      <c r="B116" s="607"/>
      <c r="C116" s="607"/>
      <c r="D116" s="607"/>
      <c r="E116" s="608"/>
      <c r="F116" s="99" t="s">
        <v>235</v>
      </c>
      <c r="G116" s="100">
        <v>980</v>
      </c>
      <c r="H116" s="101">
        <v>222</v>
      </c>
    </row>
    <row r="117" spans="1:10" s="61" customFormat="1">
      <c r="A117"/>
      <c r="B117"/>
      <c r="C117"/>
      <c r="D117"/>
      <c r="E117"/>
      <c r="F117"/>
      <c r="G117"/>
      <c r="H117"/>
    </row>
    <row r="118" spans="1:10" ht="16.5" thickBot="1">
      <c r="A118" s="615" t="s">
        <v>302</v>
      </c>
      <c r="B118" s="615"/>
      <c r="C118" s="615"/>
      <c r="D118" s="615"/>
      <c r="E118" s="615"/>
      <c r="F118" s="615"/>
      <c r="G118" s="615"/>
      <c r="H118" s="615"/>
    </row>
    <row r="119" spans="1:10" ht="15" customHeight="1" thickBot="1">
      <c r="A119" s="70" t="s">
        <v>76</v>
      </c>
      <c r="B119" s="616" t="s">
        <v>77</v>
      </c>
      <c r="C119" s="617"/>
      <c r="D119" s="618"/>
      <c r="E119" s="71"/>
      <c r="F119" s="72" t="s">
        <v>78</v>
      </c>
      <c r="G119" s="72" t="s">
        <v>79</v>
      </c>
      <c r="H119" s="102" t="s">
        <v>80</v>
      </c>
    </row>
    <row r="120" spans="1:10">
      <c r="A120" s="609" t="s">
        <v>34</v>
      </c>
      <c r="B120" s="610"/>
      <c r="C120" s="610"/>
      <c r="D120" s="610"/>
      <c r="E120" s="611"/>
      <c r="F120" s="93" t="s">
        <v>122</v>
      </c>
      <c r="G120" s="103">
        <v>104</v>
      </c>
      <c r="H120" s="95">
        <v>47</v>
      </c>
    </row>
    <row r="121" spans="1:10">
      <c r="A121" s="27"/>
      <c r="B121" s="588" t="s">
        <v>82</v>
      </c>
      <c r="C121" s="589"/>
      <c r="D121" s="589"/>
      <c r="E121" s="590"/>
      <c r="F121" s="104" t="s">
        <v>123</v>
      </c>
      <c r="G121" s="105">
        <v>50</v>
      </c>
      <c r="H121" s="106">
        <v>6</v>
      </c>
      <c r="J121" s="149"/>
    </row>
    <row r="122" spans="1:10">
      <c r="A122" s="28"/>
      <c r="B122" s="597" t="s">
        <v>83</v>
      </c>
      <c r="C122" s="598"/>
      <c r="D122" s="598"/>
      <c r="E122" s="599"/>
      <c r="F122" s="107" t="s">
        <v>116</v>
      </c>
      <c r="G122" s="107">
        <v>0</v>
      </c>
      <c r="H122" s="108">
        <v>25</v>
      </c>
      <c r="J122" s="149"/>
    </row>
    <row r="123" spans="1:10">
      <c r="A123" s="27"/>
      <c r="B123" s="588" t="s">
        <v>84</v>
      </c>
      <c r="C123" s="589"/>
      <c r="D123" s="589"/>
      <c r="E123" s="590"/>
      <c r="F123" s="104" t="s">
        <v>85</v>
      </c>
      <c r="G123" s="105">
        <v>31</v>
      </c>
      <c r="H123" s="106">
        <v>10</v>
      </c>
      <c r="J123" s="149"/>
    </row>
    <row r="124" spans="1:10" ht="15.75" thickBot="1">
      <c r="A124" s="29"/>
      <c r="B124" s="591" t="s">
        <v>86</v>
      </c>
      <c r="C124" s="592"/>
      <c r="D124" s="592"/>
      <c r="E124" s="593"/>
      <c r="F124" s="109" t="s">
        <v>117</v>
      </c>
      <c r="G124" s="110">
        <v>23</v>
      </c>
      <c r="H124" s="111">
        <v>6</v>
      </c>
      <c r="J124" s="173"/>
    </row>
    <row r="125" spans="1:10">
      <c r="A125" s="594" t="s">
        <v>35</v>
      </c>
      <c r="B125" s="595"/>
      <c r="C125" s="595"/>
      <c r="D125" s="595"/>
      <c r="E125" s="596"/>
      <c r="F125" s="93" t="s">
        <v>165</v>
      </c>
      <c r="G125" s="103">
        <v>879</v>
      </c>
      <c r="H125" s="95">
        <v>70</v>
      </c>
    </row>
    <row r="126" spans="1:10">
      <c r="A126" s="28"/>
      <c r="B126" s="634" t="s">
        <v>168</v>
      </c>
      <c r="C126" s="635"/>
      <c r="D126" s="635"/>
      <c r="E126" s="636"/>
      <c r="F126" s="112" t="s">
        <v>126</v>
      </c>
      <c r="G126" s="113">
        <v>6</v>
      </c>
      <c r="H126" s="114">
        <v>1</v>
      </c>
    </row>
    <row r="127" spans="1:10">
      <c r="A127" s="27"/>
      <c r="B127" s="597" t="s">
        <v>82</v>
      </c>
      <c r="C127" s="598"/>
      <c r="D127" s="598"/>
      <c r="E127" s="599"/>
      <c r="F127" s="115" t="s">
        <v>166</v>
      </c>
      <c r="G127" s="116">
        <v>798</v>
      </c>
      <c r="H127" s="108">
        <v>42</v>
      </c>
    </row>
    <row r="128" spans="1:10">
      <c r="A128" s="27"/>
      <c r="B128" s="634" t="s">
        <v>89</v>
      </c>
      <c r="C128" s="635"/>
      <c r="D128" s="635"/>
      <c r="E128" s="636"/>
      <c r="F128" s="117" t="s">
        <v>170</v>
      </c>
      <c r="G128" s="118">
        <v>9</v>
      </c>
      <c r="H128" s="119">
        <v>1</v>
      </c>
    </row>
    <row r="129" spans="1:8">
      <c r="A129" s="27"/>
      <c r="B129" s="597" t="s">
        <v>84</v>
      </c>
      <c r="C129" s="598"/>
      <c r="D129" s="598"/>
      <c r="E129" s="599"/>
      <c r="F129" s="115" t="s">
        <v>127</v>
      </c>
      <c r="G129" s="116">
        <v>56</v>
      </c>
      <c r="H129" s="108">
        <v>21</v>
      </c>
    </row>
    <row r="130" spans="1:8" ht="15.75" thickBot="1">
      <c r="A130" s="63"/>
      <c r="B130" s="637" t="s">
        <v>86</v>
      </c>
      <c r="C130" s="638"/>
      <c r="D130" s="638"/>
      <c r="E130" s="639"/>
      <c r="F130" s="120" t="s">
        <v>120</v>
      </c>
      <c r="G130" s="121">
        <v>10</v>
      </c>
      <c r="H130" s="122">
        <v>5</v>
      </c>
    </row>
    <row r="131" spans="1:8">
      <c r="A131" s="594" t="s">
        <v>36</v>
      </c>
      <c r="B131" s="595"/>
      <c r="C131" s="595"/>
      <c r="D131" s="595"/>
      <c r="E131" s="596"/>
      <c r="F131" s="93" t="s">
        <v>167</v>
      </c>
      <c r="G131" s="94">
        <v>9</v>
      </c>
      <c r="H131" s="95">
        <v>108</v>
      </c>
    </row>
    <row r="132" spans="1:8" ht="15.75" thickBot="1">
      <c r="A132" s="30"/>
      <c r="B132" s="603" t="s">
        <v>83</v>
      </c>
      <c r="C132" s="604"/>
      <c r="D132" s="604"/>
      <c r="E132" s="605"/>
      <c r="F132" s="96" t="s">
        <v>167</v>
      </c>
      <c r="G132" s="97">
        <v>9</v>
      </c>
      <c r="H132" s="98">
        <v>108</v>
      </c>
    </row>
    <row r="133" spans="1:8" ht="15.75" customHeight="1" thickBot="1">
      <c r="A133" s="606" t="s">
        <v>46</v>
      </c>
      <c r="B133" s="607"/>
      <c r="C133" s="607"/>
      <c r="D133" s="607"/>
      <c r="E133" s="608"/>
      <c r="F133" s="99" t="s">
        <v>236</v>
      </c>
      <c r="G133" s="100">
        <v>992</v>
      </c>
      <c r="H133" s="101">
        <v>225</v>
      </c>
    </row>
    <row r="134" spans="1:8">
      <c r="A134" s="57"/>
      <c r="B134" s="58"/>
      <c r="C134" s="58"/>
      <c r="D134" s="58"/>
      <c r="E134" s="58"/>
      <c r="F134" s="59"/>
      <c r="G134" s="60"/>
      <c r="H134" s="60"/>
    </row>
    <row r="135" spans="1:8" ht="16.5" thickBot="1">
      <c r="A135" s="615" t="s">
        <v>183</v>
      </c>
      <c r="B135" s="615"/>
      <c r="C135" s="615"/>
      <c r="D135" s="615"/>
      <c r="E135" s="615"/>
      <c r="F135" s="615"/>
      <c r="G135" s="615"/>
      <c r="H135" s="615"/>
    </row>
    <row r="136" spans="1:8" ht="15" customHeight="1" thickBot="1">
      <c r="A136" s="70" t="s">
        <v>76</v>
      </c>
      <c r="B136" s="616" t="s">
        <v>77</v>
      </c>
      <c r="C136" s="617"/>
      <c r="D136" s="618"/>
      <c r="E136" s="71"/>
      <c r="F136" s="72" t="s">
        <v>78</v>
      </c>
      <c r="G136" s="72" t="s">
        <v>79</v>
      </c>
      <c r="H136" s="102" t="s">
        <v>80</v>
      </c>
    </row>
    <row r="137" spans="1:8">
      <c r="A137" s="609" t="s">
        <v>34</v>
      </c>
      <c r="B137" s="610"/>
      <c r="C137" s="610"/>
      <c r="D137" s="610"/>
      <c r="E137" s="611"/>
      <c r="F137" s="94" t="s">
        <v>122</v>
      </c>
      <c r="G137" s="103">
        <v>104</v>
      </c>
      <c r="H137" s="95">
        <v>45</v>
      </c>
    </row>
    <row r="138" spans="1:8">
      <c r="A138" s="27"/>
      <c r="B138" s="588" t="s">
        <v>82</v>
      </c>
      <c r="C138" s="589"/>
      <c r="D138" s="589"/>
      <c r="E138" s="590"/>
      <c r="F138" s="123" t="s">
        <v>123</v>
      </c>
      <c r="G138" s="105">
        <v>52</v>
      </c>
      <c r="H138" s="106">
        <v>6</v>
      </c>
    </row>
    <row r="139" spans="1:8">
      <c r="A139" s="28"/>
      <c r="B139" s="597" t="s">
        <v>83</v>
      </c>
      <c r="C139" s="598"/>
      <c r="D139" s="598"/>
      <c r="E139" s="599"/>
      <c r="F139" s="107" t="s">
        <v>124</v>
      </c>
      <c r="G139" s="107">
        <v>0</v>
      </c>
      <c r="H139" s="108">
        <v>25</v>
      </c>
    </row>
    <row r="140" spans="1:8">
      <c r="A140" s="27"/>
      <c r="B140" s="588" t="s">
        <v>84</v>
      </c>
      <c r="C140" s="589"/>
      <c r="D140" s="589"/>
      <c r="E140" s="590"/>
      <c r="F140" s="123" t="s">
        <v>85</v>
      </c>
      <c r="G140" s="105">
        <v>31</v>
      </c>
      <c r="H140" s="106">
        <v>10</v>
      </c>
    </row>
    <row r="141" spans="1:8" ht="15.75" thickBot="1">
      <c r="A141" s="29"/>
      <c r="B141" s="591" t="s">
        <v>86</v>
      </c>
      <c r="C141" s="592"/>
      <c r="D141" s="592"/>
      <c r="E141" s="593"/>
      <c r="F141" s="109" t="s">
        <v>117</v>
      </c>
      <c r="G141" s="110">
        <v>21</v>
      </c>
      <c r="H141" s="111">
        <v>4</v>
      </c>
    </row>
    <row r="142" spans="1:8">
      <c r="A142" s="594" t="s">
        <v>35</v>
      </c>
      <c r="B142" s="595"/>
      <c r="C142" s="595"/>
      <c r="D142" s="595"/>
      <c r="E142" s="596"/>
      <c r="F142" s="94" t="s">
        <v>169</v>
      </c>
      <c r="G142" s="103">
        <v>907</v>
      </c>
      <c r="H142" s="95">
        <v>70</v>
      </c>
    </row>
    <row r="143" spans="1:8">
      <c r="A143" s="28"/>
      <c r="B143" s="597" t="s">
        <v>82</v>
      </c>
      <c r="C143" s="598"/>
      <c r="D143" s="598"/>
      <c r="E143" s="599"/>
      <c r="F143" s="115" t="s">
        <v>174</v>
      </c>
      <c r="G143" s="116">
        <v>832</v>
      </c>
      <c r="H143" s="108">
        <v>43</v>
      </c>
    </row>
    <row r="144" spans="1:8">
      <c r="A144" s="27"/>
      <c r="B144" s="588" t="s">
        <v>89</v>
      </c>
      <c r="C144" s="589"/>
      <c r="D144" s="589"/>
      <c r="E144" s="590"/>
      <c r="F144" s="123" t="s">
        <v>90</v>
      </c>
      <c r="G144" s="105">
        <v>9</v>
      </c>
      <c r="H144" s="106">
        <v>1</v>
      </c>
    </row>
    <row r="145" spans="1:10">
      <c r="A145" s="27"/>
      <c r="B145" s="612" t="s">
        <v>84</v>
      </c>
      <c r="C145" s="613"/>
      <c r="D145" s="613"/>
      <c r="E145" s="614"/>
      <c r="F145" s="124" t="s">
        <v>127</v>
      </c>
      <c r="G145" s="125">
        <v>56</v>
      </c>
      <c r="H145" s="126">
        <v>21</v>
      </c>
    </row>
    <row r="146" spans="1:10" ht="15.75" thickBot="1">
      <c r="A146" s="62"/>
      <c r="B146" s="600" t="s">
        <v>86</v>
      </c>
      <c r="C146" s="601"/>
      <c r="D146" s="601"/>
      <c r="E146" s="602"/>
      <c r="F146" s="127" t="s">
        <v>120</v>
      </c>
      <c r="G146" s="128">
        <v>10</v>
      </c>
      <c r="H146" s="129">
        <v>5</v>
      </c>
    </row>
    <row r="147" spans="1:10">
      <c r="A147" s="594" t="s">
        <v>36</v>
      </c>
      <c r="B147" s="595"/>
      <c r="C147" s="595"/>
      <c r="D147" s="595"/>
      <c r="E147" s="596"/>
      <c r="F147" s="93" t="s">
        <v>171</v>
      </c>
      <c r="G147" s="94">
        <v>9</v>
      </c>
      <c r="H147" s="95">
        <v>106</v>
      </c>
    </row>
    <row r="148" spans="1:10" ht="15.75" thickBot="1">
      <c r="A148" s="30"/>
      <c r="B148" s="603" t="s">
        <v>83</v>
      </c>
      <c r="C148" s="604"/>
      <c r="D148" s="604"/>
      <c r="E148" s="605"/>
      <c r="F148" s="96" t="s">
        <v>171</v>
      </c>
      <c r="G148" s="97">
        <v>9</v>
      </c>
      <c r="H148" s="98">
        <v>106</v>
      </c>
    </row>
    <row r="149" spans="1:10" ht="15.75" thickBot="1">
      <c r="A149" s="606" t="s">
        <v>46</v>
      </c>
      <c r="B149" s="607"/>
      <c r="C149" s="607"/>
      <c r="D149" s="607"/>
      <c r="E149" s="608"/>
      <c r="F149" s="99" t="s">
        <v>173</v>
      </c>
      <c r="G149" s="100">
        <v>1020</v>
      </c>
      <c r="H149" s="101">
        <v>221</v>
      </c>
    </row>
    <row r="150" spans="1:10" ht="14.25" customHeight="1">
      <c r="F150" s="130"/>
      <c r="G150" s="130"/>
      <c r="H150" s="130"/>
    </row>
    <row r="151" spans="1:10" ht="14.25" customHeight="1" thickBot="1">
      <c r="A151" s="615" t="s">
        <v>184</v>
      </c>
      <c r="B151" s="615"/>
      <c r="C151" s="615"/>
      <c r="D151" s="615"/>
      <c r="E151" s="615"/>
      <c r="F151" s="615"/>
      <c r="G151" s="615"/>
      <c r="H151" s="615"/>
    </row>
    <row r="152" spans="1:10" ht="15" customHeight="1" thickBot="1">
      <c r="A152" s="26" t="s">
        <v>76</v>
      </c>
      <c r="B152" s="625" t="s">
        <v>77</v>
      </c>
      <c r="C152" s="626"/>
      <c r="D152" s="627"/>
      <c r="E152" s="41"/>
      <c r="F152" s="38" t="s">
        <v>78</v>
      </c>
      <c r="G152" s="38" t="s">
        <v>79</v>
      </c>
      <c r="H152" s="73" t="s">
        <v>80</v>
      </c>
    </row>
    <row r="153" spans="1:10" ht="14.25" customHeight="1">
      <c r="A153" s="609" t="s">
        <v>34</v>
      </c>
      <c r="B153" s="610"/>
      <c r="C153" s="610"/>
      <c r="D153" s="610"/>
      <c r="E153" s="611"/>
      <c r="F153" s="94" t="s">
        <v>122</v>
      </c>
      <c r="G153" s="103">
        <v>104</v>
      </c>
      <c r="H153" s="95">
        <v>45</v>
      </c>
    </row>
    <row r="154" spans="1:10" ht="14.25" customHeight="1">
      <c r="A154" s="27"/>
      <c r="B154" s="588" t="s">
        <v>82</v>
      </c>
      <c r="C154" s="589"/>
      <c r="D154" s="589"/>
      <c r="E154" s="590"/>
      <c r="F154" s="123" t="s">
        <v>123</v>
      </c>
      <c r="G154" s="105">
        <v>52</v>
      </c>
      <c r="H154" s="106">
        <v>6</v>
      </c>
    </row>
    <row r="155" spans="1:10" ht="14.25" customHeight="1">
      <c r="A155" s="28"/>
      <c r="B155" s="597" t="s">
        <v>83</v>
      </c>
      <c r="C155" s="598"/>
      <c r="D155" s="598"/>
      <c r="E155" s="599"/>
      <c r="F155" s="107" t="s">
        <v>124</v>
      </c>
      <c r="G155" s="107">
        <v>0</v>
      </c>
      <c r="H155" s="108">
        <v>25</v>
      </c>
    </row>
    <row r="156" spans="1:10" ht="14.25" customHeight="1">
      <c r="A156" s="27"/>
      <c r="B156" s="588" t="s">
        <v>84</v>
      </c>
      <c r="C156" s="589"/>
      <c r="D156" s="589"/>
      <c r="E156" s="590"/>
      <c r="F156" s="123" t="s">
        <v>85</v>
      </c>
      <c r="G156" s="105">
        <v>31</v>
      </c>
      <c r="H156" s="106">
        <v>10</v>
      </c>
    </row>
    <row r="157" spans="1:10" ht="14.25" customHeight="1" thickBot="1">
      <c r="A157" s="29"/>
      <c r="B157" s="591" t="s">
        <v>86</v>
      </c>
      <c r="C157" s="592"/>
      <c r="D157" s="592"/>
      <c r="E157" s="593"/>
      <c r="F157" s="109" t="s">
        <v>117</v>
      </c>
      <c r="G157" s="110">
        <v>21</v>
      </c>
      <c r="H157" s="111">
        <v>4</v>
      </c>
      <c r="J157" s="32"/>
    </row>
    <row r="158" spans="1:10" ht="15" customHeight="1">
      <c r="A158" s="594" t="s">
        <v>35</v>
      </c>
      <c r="B158" s="595"/>
      <c r="C158" s="595"/>
      <c r="D158" s="595"/>
      <c r="E158" s="596"/>
      <c r="F158" s="94" t="s">
        <v>125</v>
      </c>
      <c r="G158" s="103">
        <v>3658</v>
      </c>
      <c r="H158" s="95">
        <v>85</v>
      </c>
    </row>
    <row r="159" spans="1:10" ht="15" customHeight="1">
      <c r="A159" s="27"/>
      <c r="B159" s="588" t="s">
        <v>87</v>
      </c>
      <c r="C159" s="589"/>
      <c r="D159" s="589"/>
      <c r="E159" s="590"/>
      <c r="F159" s="123" t="s">
        <v>126</v>
      </c>
      <c r="G159" s="105">
        <v>1</v>
      </c>
      <c r="H159" s="106">
        <v>1</v>
      </c>
    </row>
    <row r="160" spans="1:10" ht="15" customHeight="1">
      <c r="A160" s="28"/>
      <c r="B160" s="597" t="s">
        <v>82</v>
      </c>
      <c r="C160" s="598"/>
      <c r="D160" s="598"/>
      <c r="E160" s="599"/>
      <c r="F160" s="115" t="s">
        <v>175</v>
      </c>
      <c r="G160" s="116">
        <v>835</v>
      </c>
      <c r="H160" s="108">
        <v>45</v>
      </c>
    </row>
    <row r="161" spans="1:8" ht="15" customHeight="1">
      <c r="A161" s="27"/>
      <c r="B161" s="588" t="s">
        <v>89</v>
      </c>
      <c r="C161" s="589"/>
      <c r="D161" s="589"/>
      <c r="E161" s="590"/>
      <c r="F161" s="123" t="s">
        <v>90</v>
      </c>
      <c r="G161" s="105">
        <v>9</v>
      </c>
      <c r="H161" s="106">
        <v>1</v>
      </c>
    </row>
    <row r="162" spans="1:8" ht="15" customHeight="1">
      <c r="A162" s="27"/>
      <c r="B162" s="612" t="s">
        <v>84</v>
      </c>
      <c r="C162" s="613"/>
      <c r="D162" s="613"/>
      <c r="E162" s="614"/>
      <c r="F162" s="131" t="s">
        <v>127</v>
      </c>
      <c r="G162" s="125">
        <v>56</v>
      </c>
      <c r="H162" s="126">
        <v>21</v>
      </c>
    </row>
    <row r="163" spans="1:8" ht="15" customHeight="1">
      <c r="A163" s="27"/>
      <c r="B163" s="619" t="s">
        <v>86</v>
      </c>
      <c r="C163" s="620"/>
      <c r="D163" s="620"/>
      <c r="E163" s="621"/>
      <c r="F163" s="132" t="s">
        <v>120</v>
      </c>
      <c r="G163" s="113">
        <v>10</v>
      </c>
      <c r="H163" s="114">
        <v>5</v>
      </c>
    </row>
    <row r="164" spans="1:8" ht="15" customHeight="1" thickBot="1">
      <c r="A164" s="30"/>
      <c r="B164" s="631" t="s">
        <v>109</v>
      </c>
      <c r="C164" s="632"/>
      <c r="D164" s="632"/>
      <c r="E164" s="633"/>
      <c r="F164" s="133" t="s">
        <v>129</v>
      </c>
      <c r="G164" s="134">
        <v>2747</v>
      </c>
      <c r="H164" s="135">
        <v>12</v>
      </c>
    </row>
    <row r="165" spans="1:8" ht="15" customHeight="1">
      <c r="A165" s="594" t="s">
        <v>36</v>
      </c>
      <c r="B165" s="595"/>
      <c r="C165" s="595"/>
      <c r="D165" s="595"/>
      <c r="E165" s="596"/>
      <c r="F165" s="93" t="s">
        <v>172</v>
      </c>
      <c r="G165" s="94">
        <v>9</v>
      </c>
      <c r="H165" s="95">
        <v>106</v>
      </c>
    </row>
    <row r="166" spans="1:8" ht="15" customHeight="1" thickBot="1">
      <c r="A166" s="30"/>
      <c r="B166" s="603" t="s">
        <v>83</v>
      </c>
      <c r="C166" s="604"/>
      <c r="D166" s="604"/>
      <c r="E166" s="605"/>
      <c r="F166" s="97" t="s">
        <v>172</v>
      </c>
      <c r="G166" s="97">
        <v>9</v>
      </c>
      <c r="H166" s="98">
        <v>106</v>
      </c>
    </row>
    <row r="167" spans="1:8" ht="15" customHeight="1" thickBot="1">
      <c r="A167" s="606" t="s">
        <v>46</v>
      </c>
      <c r="B167" s="607"/>
      <c r="C167" s="607"/>
      <c r="D167" s="607"/>
      <c r="E167" s="608"/>
      <c r="F167" s="99" t="s">
        <v>128</v>
      </c>
      <c r="G167" s="100">
        <v>3771</v>
      </c>
      <c r="H167" s="101">
        <v>236</v>
      </c>
    </row>
    <row r="168" spans="1:8" ht="15.75" customHeight="1">
      <c r="A168" s="17"/>
    </row>
    <row r="169" spans="1:8" ht="16.5" thickBot="1">
      <c r="A169" s="615" t="s">
        <v>185</v>
      </c>
      <c r="B169" s="615"/>
      <c r="C169" s="615"/>
      <c r="D169" s="615"/>
      <c r="E169" s="615"/>
      <c r="F169" s="615"/>
      <c r="G169" s="615"/>
      <c r="H169" s="615"/>
    </row>
    <row r="170" spans="1:8" ht="15" customHeight="1" thickBot="1">
      <c r="A170" s="26" t="s">
        <v>76</v>
      </c>
      <c r="B170" s="625" t="s">
        <v>77</v>
      </c>
      <c r="C170" s="626"/>
      <c r="D170" s="627"/>
      <c r="E170" s="39"/>
      <c r="F170" s="38" t="s">
        <v>78</v>
      </c>
      <c r="G170" s="38" t="s">
        <v>79</v>
      </c>
      <c r="H170" s="73" t="s">
        <v>80</v>
      </c>
    </row>
    <row r="171" spans="1:8">
      <c r="A171" s="609" t="s">
        <v>34</v>
      </c>
      <c r="B171" s="610"/>
      <c r="C171" s="610"/>
      <c r="D171" s="610"/>
      <c r="E171" s="611"/>
      <c r="F171" s="94" t="s">
        <v>115</v>
      </c>
      <c r="G171" s="103">
        <v>117</v>
      </c>
      <c r="H171" s="95">
        <v>45</v>
      </c>
    </row>
    <row r="172" spans="1:8">
      <c r="A172" s="27" t="s">
        <v>81</v>
      </c>
      <c r="B172" s="588" t="s">
        <v>82</v>
      </c>
      <c r="C172" s="589"/>
      <c r="D172" s="589"/>
      <c r="E172" s="590"/>
      <c r="F172" s="123" t="s">
        <v>98</v>
      </c>
      <c r="G172" s="105">
        <v>65</v>
      </c>
      <c r="H172" s="106">
        <v>6</v>
      </c>
    </row>
    <row r="173" spans="1:8">
      <c r="A173" s="28" t="s">
        <v>81</v>
      </c>
      <c r="B173" s="597" t="s">
        <v>83</v>
      </c>
      <c r="C173" s="598"/>
      <c r="D173" s="598"/>
      <c r="E173" s="599"/>
      <c r="F173" s="107" t="s">
        <v>116</v>
      </c>
      <c r="G173" s="107">
        <v>0</v>
      </c>
      <c r="H173" s="108">
        <v>25</v>
      </c>
    </row>
    <row r="174" spans="1:8">
      <c r="A174" s="27" t="s">
        <v>81</v>
      </c>
      <c r="B174" s="588" t="s">
        <v>84</v>
      </c>
      <c r="C174" s="589"/>
      <c r="D174" s="589"/>
      <c r="E174" s="590"/>
      <c r="F174" s="123" t="s">
        <v>97</v>
      </c>
      <c r="G174" s="105">
        <v>31</v>
      </c>
      <c r="H174" s="106">
        <v>10</v>
      </c>
    </row>
    <row r="175" spans="1:8" ht="15.75" thickBot="1">
      <c r="A175" s="29" t="s">
        <v>81</v>
      </c>
      <c r="B175" s="591" t="s">
        <v>86</v>
      </c>
      <c r="C175" s="592"/>
      <c r="D175" s="592"/>
      <c r="E175" s="593"/>
      <c r="F175" s="109" t="s">
        <v>117</v>
      </c>
      <c r="G175" s="110">
        <v>21</v>
      </c>
      <c r="H175" s="111">
        <v>4</v>
      </c>
    </row>
    <row r="176" spans="1:8">
      <c r="A176" s="594" t="s">
        <v>35</v>
      </c>
      <c r="B176" s="595"/>
      <c r="C176" s="595"/>
      <c r="D176" s="595"/>
      <c r="E176" s="596"/>
      <c r="F176" s="94" t="s">
        <v>119</v>
      </c>
      <c r="G176" s="103">
        <v>965</v>
      </c>
      <c r="H176" s="95">
        <v>75</v>
      </c>
    </row>
    <row r="177" spans="1:8">
      <c r="A177" s="27" t="s">
        <v>81</v>
      </c>
      <c r="B177" s="588" t="s">
        <v>87</v>
      </c>
      <c r="C177" s="589"/>
      <c r="D177" s="589"/>
      <c r="E177" s="590"/>
      <c r="F177" s="123" t="s">
        <v>88</v>
      </c>
      <c r="G177" s="105">
        <v>11</v>
      </c>
      <c r="H177" s="106">
        <v>2</v>
      </c>
    </row>
    <row r="178" spans="1:8">
      <c r="A178" s="28" t="s">
        <v>81</v>
      </c>
      <c r="B178" s="597" t="s">
        <v>82</v>
      </c>
      <c r="C178" s="598"/>
      <c r="D178" s="598"/>
      <c r="E178" s="599"/>
      <c r="F178" s="107" t="s">
        <v>133</v>
      </c>
      <c r="G178" s="116">
        <v>881</v>
      </c>
      <c r="H178" s="108">
        <v>47</v>
      </c>
    </row>
    <row r="179" spans="1:8">
      <c r="A179" s="27" t="s">
        <v>81</v>
      </c>
      <c r="B179" s="588" t="s">
        <v>89</v>
      </c>
      <c r="C179" s="589"/>
      <c r="D179" s="589"/>
      <c r="E179" s="590"/>
      <c r="F179" s="123" t="s">
        <v>90</v>
      </c>
      <c r="G179" s="105">
        <v>9</v>
      </c>
      <c r="H179" s="106">
        <v>1</v>
      </c>
    </row>
    <row r="180" spans="1:8">
      <c r="A180" s="27"/>
      <c r="B180" s="612" t="s">
        <v>84</v>
      </c>
      <c r="C180" s="613"/>
      <c r="D180" s="613"/>
      <c r="E180" s="614"/>
      <c r="F180" s="131" t="s">
        <v>91</v>
      </c>
      <c r="G180" s="125">
        <v>54</v>
      </c>
      <c r="H180" s="126">
        <v>20</v>
      </c>
    </row>
    <row r="181" spans="1:8" ht="15.75" thickBot="1">
      <c r="A181" s="30" t="s">
        <v>81</v>
      </c>
      <c r="B181" s="600" t="s">
        <v>86</v>
      </c>
      <c r="C181" s="601"/>
      <c r="D181" s="601"/>
      <c r="E181" s="602"/>
      <c r="F181" s="127" t="s">
        <v>120</v>
      </c>
      <c r="G181" s="128">
        <v>10</v>
      </c>
      <c r="H181" s="129">
        <v>5</v>
      </c>
    </row>
    <row r="182" spans="1:8">
      <c r="A182" s="594" t="s">
        <v>36</v>
      </c>
      <c r="B182" s="595"/>
      <c r="C182" s="595"/>
      <c r="D182" s="595"/>
      <c r="E182" s="596"/>
      <c r="F182" s="93" t="s">
        <v>114</v>
      </c>
      <c r="G182" s="94">
        <v>9</v>
      </c>
      <c r="H182" s="95">
        <v>101</v>
      </c>
    </row>
    <row r="183" spans="1:8" ht="15.75" thickBot="1">
      <c r="A183" s="30" t="s">
        <v>81</v>
      </c>
      <c r="B183" s="603" t="s">
        <v>83</v>
      </c>
      <c r="C183" s="604"/>
      <c r="D183" s="604"/>
      <c r="E183" s="605"/>
      <c r="F183" s="97" t="s">
        <v>114</v>
      </c>
      <c r="G183" s="97">
        <v>9</v>
      </c>
      <c r="H183" s="98">
        <v>101</v>
      </c>
    </row>
    <row r="184" spans="1:8" ht="15.75" thickBot="1">
      <c r="A184" s="606" t="s">
        <v>46</v>
      </c>
      <c r="B184" s="607"/>
      <c r="C184" s="607"/>
      <c r="D184" s="607"/>
      <c r="E184" s="608"/>
      <c r="F184" s="99" t="s">
        <v>121</v>
      </c>
      <c r="G184" s="100">
        <v>1091</v>
      </c>
      <c r="H184" s="101">
        <v>221</v>
      </c>
    </row>
    <row r="185" spans="1:8">
      <c r="A185" s="17"/>
    </row>
    <row r="186" spans="1:8" ht="16.5" thickBot="1">
      <c r="A186" s="615" t="s">
        <v>186</v>
      </c>
      <c r="B186" s="615"/>
      <c r="C186" s="615"/>
      <c r="D186" s="615"/>
      <c r="E186" s="615"/>
      <c r="F186" s="615"/>
      <c r="G186" s="615"/>
      <c r="H186" s="615"/>
    </row>
    <row r="187" spans="1:8" ht="15" customHeight="1" thickBot="1">
      <c r="A187" s="26" t="s">
        <v>76</v>
      </c>
      <c r="B187" s="628" t="s">
        <v>77</v>
      </c>
      <c r="C187" s="629"/>
      <c r="D187" s="630"/>
      <c r="E187" s="37"/>
      <c r="F187" s="38" t="s">
        <v>78</v>
      </c>
      <c r="G187" s="38" t="s">
        <v>79</v>
      </c>
      <c r="H187" s="73" t="s">
        <v>80</v>
      </c>
    </row>
    <row r="188" spans="1:8">
      <c r="A188" s="594" t="s">
        <v>34</v>
      </c>
      <c r="B188" s="595"/>
      <c r="C188" s="595"/>
      <c r="D188" s="595"/>
      <c r="E188" s="596"/>
      <c r="F188" s="94" t="s">
        <v>115</v>
      </c>
      <c r="G188" s="103">
        <v>117</v>
      </c>
      <c r="H188" s="95">
        <v>45</v>
      </c>
    </row>
    <row r="189" spans="1:8">
      <c r="A189" s="27" t="s">
        <v>81</v>
      </c>
      <c r="B189" s="588" t="s">
        <v>82</v>
      </c>
      <c r="C189" s="589"/>
      <c r="D189" s="589"/>
      <c r="E189" s="590"/>
      <c r="F189" s="123" t="s">
        <v>98</v>
      </c>
      <c r="G189" s="105">
        <v>65</v>
      </c>
      <c r="H189" s="106">
        <v>6</v>
      </c>
    </row>
    <row r="190" spans="1:8">
      <c r="A190" s="28" t="s">
        <v>81</v>
      </c>
      <c r="B190" s="597" t="s">
        <v>83</v>
      </c>
      <c r="C190" s="598"/>
      <c r="D190" s="598"/>
      <c r="E190" s="599"/>
      <c r="F190" s="107" t="s">
        <v>116</v>
      </c>
      <c r="G190" s="107">
        <v>0</v>
      </c>
      <c r="H190" s="108">
        <v>25</v>
      </c>
    </row>
    <row r="191" spans="1:8">
      <c r="A191" s="27" t="s">
        <v>81</v>
      </c>
      <c r="B191" s="588" t="s">
        <v>84</v>
      </c>
      <c r="C191" s="589"/>
      <c r="D191" s="589"/>
      <c r="E191" s="590"/>
      <c r="F191" s="123" t="s">
        <v>85</v>
      </c>
      <c r="G191" s="105">
        <v>31</v>
      </c>
      <c r="H191" s="106">
        <v>10</v>
      </c>
    </row>
    <row r="192" spans="1:8" ht="15.75" thickBot="1">
      <c r="A192" s="29" t="s">
        <v>81</v>
      </c>
      <c r="B192" s="591" t="s">
        <v>86</v>
      </c>
      <c r="C192" s="592"/>
      <c r="D192" s="592"/>
      <c r="E192" s="593"/>
      <c r="F192" s="109" t="s">
        <v>117</v>
      </c>
      <c r="G192" s="110">
        <v>21</v>
      </c>
      <c r="H192" s="111">
        <v>4</v>
      </c>
    </row>
    <row r="193" spans="1:8">
      <c r="A193" s="594" t="s">
        <v>35</v>
      </c>
      <c r="B193" s="595"/>
      <c r="C193" s="595"/>
      <c r="D193" s="595"/>
      <c r="E193" s="596"/>
      <c r="F193" s="94" t="s">
        <v>118</v>
      </c>
      <c r="G193" s="103">
        <v>1003</v>
      </c>
      <c r="H193" s="95">
        <v>78</v>
      </c>
    </row>
    <row r="194" spans="1:8">
      <c r="A194" s="27" t="s">
        <v>81</v>
      </c>
      <c r="B194" s="588" t="s">
        <v>87</v>
      </c>
      <c r="C194" s="589"/>
      <c r="D194" s="589"/>
      <c r="E194" s="590"/>
      <c r="F194" s="123" t="s">
        <v>88</v>
      </c>
      <c r="G194" s="105">
        <v>11</v>
      </c>
      <c r="H194" s="106">
        <v>2</v>
      </c>
    </row>
    <row r="195" spans="1:8">
      <c r="A195" s="28" t="s">
        <v>81</v>
      </c>
      <c r="B195" s="597" t="s">
        <v>82</v>
      </c>
      <c r="C195" s="598"/>
      <c r="D195" s="598"/>
      <c r="E195" s="599"/>
      <c r="F195" s="107" t="s">
        <v>110</v>
      </c>
      <c r="G195" s="116">
        <v>890</v>
      </c>
      <c r="H195" s="108">
        <v>48</v>
      </c>
    </row>
    <row r="196" spans="1:8">
      <c r="A196" s="27" t="s">
        <v>81</v>
      </c>
      <c r="B196" s="588" t="s">
        <v>89</v>
      </c>
      <c r="C196" s="589"/>
      <c r="D196" s="589"/>
      <c r="E196" s="590"/>
      <c r="F196" s="123" t="s">
        <v>90</v>
      </c>
      <c r="G196" s="105">
        <v>9</v>
      </c>
      <c r="H196" s="106">
        <v>1</v>
      </c>
    </row>
    <row r="197" spans="1:8">
      <c r="A197" s="27"/>
      <c r="B197" s="612" t="s">
        <v>84</v>
      </c>
      <c r="C197" s="613"/>
      <c r="D197" s="613"/>
      <c r="E197" s="614"/>
      <c r="F197" s="131" t="s">
        <v>91</v>
      </c>
      <c r="G197" s="125">
        <v>54</v>
      </c>
      <c r="H197" s="126">
        <v>20</v>
      </c>
    </row>
    <row r="198" spans="1:8">
      <c r="A198" s="28" t="s">
        <v>81</v>
      </c>
      <c r="B198" s="619" t="s">
        <v>86</v>
      </c>
      <c r="C198" s="620"/>
      <c r="D198" s="620"/>
      <c r="E198" s="621"/>
      <c r="F198" s="132" t="s">
        <v>111</v>
      </c>
      <c r="G198" s="113">
        <v>13</v>
      </c>
      <c r="H198" s="114">
        <v>6</v>
      </c>
    </row>
    <row r="199" spans="1:8" ht="15.75" thickBot="1">
      <c r="A199" s="30"/>
      <c r="B199" s="622" t="s">
        <v>109</v>
      </c>
      <c r="C199" s="623"/>
      <c r="D199" s="623"/>
      <c r="E199" s="624"/>
      <c r="F199" s="133" t="s">
        <v>112</v>
      </c>
      <c r="G199" s="134">
        <v>26</v>
      </c>
      <c r="H199" s="135">
        <v>1</v>
      </c>
    </row>
    <row r="200" spans="1:8">
      <c r="A200" s="594" t="s">
        <v>36</v>
      </c>
      <c r="B200" s="595"/>
      <c r="C200" s="595"/>
      <c r="D200" s="595"/>
      <c r="E200" s="596"/>
      <c r="F200" s="93" t="s">
        <v>114</v>
      </c>
      <c r="G200" s="94">
        <v>9</v>
      </c>
      <c r="H200" s="95">
        <v>101</v>
      </c>
    </row>
    <row r="201" spans="1:8" ht="15.75" thickBot="1">
      <c r="A201" s="30" t="s">
        <v>81</v>
      </c>
      <c r="B201" s="603" t="s">
        <v>83</v>
      </c>
      <c r="C201" s="604"/>
      <c r="D201" s="604"/>
      <c r="E201" s="605"/>
      <c r="F201" s="97" t="s">
        <v>114</v>
      </c>
      <c r="G201" s="97">
        <v>9</v>
      </c>
      <c r="H201" s="98">
        <v>101</v>
      </c>
    </row>
    <row r="202" spans="1:8" ht="15.75" thickBot="1">
      <c r="A202" s="606" t="s">
        <v>46</v>
      </c>
      <c r="B202" s="607"/>
      <c r="C202" s="607"/>
      <c r="D202" s="607"/>
      <c r="E202" s="608"/>
      <c r="F202" s="99" t="s">
        <v>113</v>
      </c>
      <c r="G202" s="100">
        <v>1129</v>
      </c>
      <c r="H202" s="101">
        <v>224</v>
      </c>
    </row>
    <row r="203" spans="1:8">
      <c r="A203" s="17"/>
    </row>
  </sheetData>
  <dataConsolidate/>
  <mergeCells count="184">
    <mergeCell ref="B36:E36"/>
    <mergeCell ref="B37:E37"/>
    <mergeCell ref="B38:E38"/>
    <mergeCell ref="B39:E39"/>
    <mergeCell ref="B40:E40"/>
    <mergeCell ref="B41:E41"/>
    <mergeCell ref="A42:E42"/>
    <mergeCell ref="B43:E43"/>
    <mergeCell ref="A44:E44"/>
    <mergeCell ref="A27:H27"/>
    <mergeCell ref="B28:D28"/>
    <mergeCell ref="A29:E29"/>
    <mergeCell ref="B30:E30"/>
    <mergeCell ref="B31:E31"/>
    <mergeCell ref="B32:E32"/>
    <mergeCell ref="B33:E33"/>
    <mergeCell ref="B34:E34"/>
    <mergeCell ref="A35:E35"/>
    <mergeCell ref="B17:E17"/>
    <mergeCell ref="B18:E18"/>
    <mergeCell ref="B19:E19"/>
    <mergeCell ref="B20:E20"/>
    <mergeCell ref="B21:E21"/>
    <mergeCell ref="A22:E22"/>
    <mergeCell ref="B23:E23"/>
    <mergeCell ref="A24:E24"/>
    <mergeCell ref="A7:H7"/>
    <mergeCell ref="B8:D8"/>
    <mergeCell ref="A9:E9"/>
    <mergeCell ref="B11:E11"/>
    <mergeCell ref="B12:E12"/>
    <mergeCell ref="B13:E13"/>
    <mergeCell ref="B14:E14"/>
    <mergeCell ref="A15:E15"/>
    <mergeCell ref="B16:E16"/>
    <mergeCell ref="B10:E10"/>
    <mergeCell ref="B76:E76"/>
    <mergeCell ref="B77:E77"/>
    <mergeCell ref="B78:E78"/>
    <mergeCell ref="B79:E79"/>
    <mergeCell ref="B80:E80"/>
    <mergeCell ref="A81:E81"/>
    <mergeCell ref="B82:E82"/>
    <mergeCell ref="A83:E83"/>
    <mergeCell ref="A66:H66"/>
    <mergeCell ref="B67:D67"/>
    <mergeCell ref="A68:E68"/>
    <mergeCell ref="B70:E70"/>
    <mergeCell ref="B71:E71"/>
    <mergeCell ref="B72:E72"/>
    <mergeCell ref="B73:E73"/>
    <mergeCell ref="A74:E74"/>
    <mergeCell ref="B75:E75"/>
    <mergeCell ref="B69:E69"/>
    <mergeCell ref="B58:E58"/>
    <mergeCell ref="B59:E59"/>
    <mergeCell ref="B60:E60"/>
    <mergeCell ref="A62:E62"/>
    <mergeCell ref="B63:E63"/>
    <mergeCell ref="A64:E64"/>
    <mergeCell ref="A47:H47"/>
    <mergeCell ref="B48:D48"/>
    <mergeCell ref="A49:E49"/>
    <mergeCell ref="B51:E51"/>
    <mergeCell ref="B52:E52"/>
    <mergeCell ref="B53:E53"/>
    <mergeCell ref="B54:E54"/>
    <mergeCell ref="A55:E55"/>
    <mergeCell ref="B56:E56"/>
    <mergeCell ref="B57:E57"/>
    <mergeCell ref="B61:E61"/>
    <mergeCell ref="B50:E50"/>
    <mergeCell ref="A86:E86"/>
    <mergeCell ref="B87:E87"/>
    <mergeCell ref="B88:E88"/>
    <mergeCell ref="B110:E110"/>
    <mergeCell ref="B96:E96"/>
    <mergeCell ref="A97:E97"/>
    <mergeCell ref="B98:E98"/>
    <mergeCell ref="B89:E89"/>
    <mergeCell ref="B90:E90"/>
    <mergeCell ref="A91:E91"/>
    <mergeCell ref="B92:E92"/>
    <mergeCell ref="B93:E93"/>
    <mergeCell ref="A101:H101"/>
    <mergeCell ref="B102:D102"/>
    <mergeCell ref="A103:E103"/>
    <mergeCell ref="B104:E104"/>
    <mergeCell ref="B105:E105"/>
    <mergeCell ref="A99:E99"/>
    <mergeCell ref="B94:E94"/>
    <mergeCell ref="B95:E95"/>
    <mergeCell ref="B106:E106"/>
    <mergeCell ref="B107:E107"/>
    <mergeCell ref="A108:E108"/>
    <mergeCell ref="B109:E109"/>
    <mergeCell ref="A133:E133"/>
    <mergeCell ref="B127:E127"/>
    <mergeCell ref="B128:E128"/>
    <mergeCell ref="B129:E129"/>
    <mergeCell ref="A131:E131"/>
    <mergeCell ref="B130:E130"/>
    <mergeCell ref="B123:E123"/>
    <mergeCell ref="B124:E124"/>
    <mergeCell ref="A125:E125"/>
    <mergeCell ref="B126:E126"/>
    <mergeCell ref="B132:E132"/>
    <mergeCell ref="A118:H118"/>
    <mergeCell ref="B119:D119"/>
    <mergeCell ref="A120:E120"/>
    <mergeCell ref="B121:E121"/>
    <mergeCell ref="B122:E122"/>
    <mergeCell ref="A116:E116"/>
    <mergeCell ref="B111:E111"/>
    <mergeCell ref="B112:E112"/>
    <mergeCell ref="B113:E113"/>
    <mergeCell ref="A114:E114"/>
    <mergeCell ref="B115:E115"/>
    <mergeCell ref="B170:D170"/>
    <mergeCell ref="A171:E171"/>
    <mergeCell ref="B172:E172"/>
    <mergeCell ref="B173:E173"/>
    <mergeCell ref="A167:E167"/>
    <mergeCell ref="B164:E164"/>
    <mergeCell ref="B161:E161"/>
    <mergeCell ref="B162:E162"/>
    <mergeCell ref="B163:E163"/>
    <mergeCell ref="B180:E180"/>
    <mergeCell ref="B181:E181"/>
    <mergeCell ref="A182:E182"/>
    <mergeCell ref="B183:E183"/>
    <mergeCell ref="B175:E175"/>
    <mergeCell ref="A176:E176"/>
    <mergeCell ref="B177:E177"/>
    <mergeCell ref="B178:E178"/>
    <mergeCell ref="B179:E179"/>
    <mergeCell ref="B201:E201"/>
    <mergeCell ref="A202:E202"/>
    <mergeCell ref="B198:E198"/>
    <mergeCell ref="B199:E199"/>
    <mergeCell ref="A200:E200"/>
    <mergeCell ref="A151:H151"/>
    <mergeCell ref="B152:D152"/>
    <mergeCell ref="A153:E153"/>
    <mergeCell ref="B154:E154"/>
    <mergeCell ref="B155:E155"/>
    <mergeCell ref="A165:E165"/>
    <mergeCell ref="B166:E166"/>
    <mergeCell ref="B156:E156"/>
    <mergeCell ref="B157:E157"/>
    <mergeCell ref="A158:E158"/>
    <mergeCell ref="B159:E159"/>
    <mergeCell ref="B160:E160"/>
    <mergeCell ref="B174:E174"/>
    <mergeCell ref="B197:E197"/>
    <mergeCell ref="A186:H186"/>
    <mergeCell ref="B187:D187"/>
    <mergeCell ref="B195:E195"/>
    <mergeCell ref="B196:E196"/>
    <mergeCell ref="B194:E194"/>
    <mergeCell ref="A85:H85"/>
    <mergeCell ref="B191:E191"/>
    <mergeCell ref="B192:E192"/>
    <mergeCell ref="A193:E193"/>
    <mergeCell ref="B190:E190"/>
    <mergeCell ref="B146:E146"/>
    <mergeCell ref="A147:E147"/>
    <mergeCell ref="B148:E148"/>
    <mergeCell ref="A149:E149"/>
    <mergeCell ref="A137:E137"/>
    <mergeCell ref="B138:E138"/>
    <mergeCell ref="B139:E139"/>
    <mergeCell ref="B140:E140"/>
    <mergeCell ref="B141:E141"/>
    <mergeCell ref="A142:E142"/>
    <mergeCell ref="B143:E143"/>
    <mergeCell ref="B144:E144"/>
    <mergeCell ref="B145:E145"/>
    <mergeCell ref="A135:H135"/>
    <mergeCell ref="B136:D136"/>
    <mergeCell ref="A188:E188"/>
    <mergeCell ref="B189:E189"/>
    <mergeCell ref="A184:E184"/>
    <mergeCell ref="A169:H169"/>
  </mergeCells>
  <phoneticPr fontId="75" type="noConversion"/>
  <pageMargins left="0.70866141732283472" right="0.70866141732283472" top="0.74803149606299213" bottom="0.74803149606299213" header="0.31496062992125984" footer="0.31496062992125984"/>
  <pageSetup paperSize="9" orientation="portrait" r:id="rId1"/>
  <drawing r:id="rId2"/>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metadata xmlns="http://www.objective.com/ecm/document/metadata/65F1F92071475276E05315230A0A9CBF" version="1.0.0">
  <systemFields>
    <field name="Objective-Id">
      <value order="0">A50701819</value>
    </field>
    <field name="Objective-Title">
      <value order="0">2022 Spatial and Regional Resource Data File</value>
    </field>
    <field name="Objective-Description">
      <value order="0"/>
    </field>
    <field name="Objective-CreationStamp">
      <value order="0">2023-02-15T08:49:06Z</value>
    </field>
    <field name="Objective-IsApproved">
      <value order="0">false</value>
    </field>
    <field name="Objective-IsPublished">
      <value order="0">true</value>
    </field>
    <field name="Objective-DatePublished">
      <value order="0">2023-04-06T03:54:08Z</value>
    </field>
    <field name="Objective-ModificationStamp">
      <value order="0">2023-04-06T03:54:08Z</value>
    </field>
    <field name="Objective-Owner">
      <value order="0">SAMSON, Elliot</value>
    </field>
    <field name="Objective-Path">
      <value order="0">DMIRS Global Folder:02 Corporate File Plan:Resource and Environmental Regulation Group:RER Files:Strategic Management:Planning:Statistical Digest of Mineral Production - 2023 onwards - Resource Strategy</value>
    </field>
    <field name="Objective-Parent">
      <value order="0">Statistical Digest of Mineral Production - 2023 onwards - Resource Strategy</value>
    </field>
    <field name="Objective-State">
      <value order="0">Published</value>
    </field>
    <field name="Objective-VersionId">
      <value order="0">vA56077408</value>
    </field>
    <field name="Objective-Version">
      <value order="0">25.0</value>
    </field>
    <field name="Objective-VersionNumber">
      <value order="0">25</value>
    </field>
    <field name="Objective-VersionComment">
      <value order="0">final checks</value>
    </field>
    <field name="Objective-FileNumber">
      <value order="0">DMS2324/2022</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catalogue>
  </catalogues>
</metadata>
</file>

<file path=customXml/item3.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006671.Policy.Coordination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2022-08-07T16:00:00+00:00</OurDocsDocumentDate>
    <OurDocsVersionCreatedAt xmlns="dce3ed02-b0cd-470d-9119-e5f1a2533a21">2022-08-08T08:38:03+00:00</OurDocsVersionCreatedAt>
    <OurDocsReleaseClassification xmlns="dce3ed02-b0cd-470d-9119-e5f1a2533a21">Departmental Use Only</OurDocsReleaseClassification>
    <OurDocsTitle xmlns="dce3ed02-b0cd-470d-9119-e5f1a2533a21">2021-22 Spatial and Regional</OurDocsTitle>
    <OurDocsLocation xmlns="dce3ed02-b0cd-470d-9119-e5f1a2533a21">Perth</OurDocsLocation>
    <OurDocsDescription xmlns="dce3ed02-b0cd-470d-9119-e5f1a2533a21">2021-22 Contains: Industry data with a spatial or regional component, incl. value of mineral production in a given area. 
Formerly Central/006251.Policy.Coordination/1
Formerly 005470, 005398, 004962,004720, 005827,
006378</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F0ED11-AF2B-43EE-A100-E6EC307133EC}">
  <ds:schemaRefs>
    <ds:schemaRef ds:uri="Microsoft.SharePoint.Taxonomy.ContentTypeSync"/>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customXml/itemProps3.xml><?xml version="1.0" encoding="utf-8"?>
<ds:datastoreItem xmlns:ds="http://schemas.openxmlformats.org/officeDocument/2006/customXml" ds:itemID="{3D03D94A-3965-468B-A13A-2398C7A4E8DC}">
  <ds:schemaRefs>
    <ds:schemaRef ds:uri="http://purl.org/dc/elements/1.1/"/>
    <ds:schemaRef ds:uri="http://schemas.microsoft.com/office/2006/metadata/properties"/>
    <ds:schemaRef ds:uri="http://purl.org/dc/term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74E18142-A929-423F-83DA-BE1166101C37}">
  <ds:schemaRefs>
    <ds:schemaRef ds:uri="http://schemas.microsoft.com/sharepoint/v3/contenttype/forms"/>
  </ds:schemaRefs>
</ds:datastoreItem>
</file>

<file path=customXml/itemProps5.xml><?xml version="1.0" encoding="utf-8"?>
<ds:datastoreItem xmlns:ds="http://schemas.openxmlformats.org/officeDocument/2006/customXml" ds:itemID="{9B04F397-FBB7-4841-B713-01EF5F80C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Value by Region by LGA</vt:lpstr>
      <vt:lpstr>Value by Region by Commodity</vt:lpstr>
      <vt:lpstr>Royalties by Region</vt:lpstr>
      <vt:lpstr>Gold Prod. By Mineral Field</vt:lpstr>
      <vt:lpstr>Min. Emp. by Region by LGA CY</vt:lpstr>
      <vt:lpstr>Min. Emp. by Region by LGA FY</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Spatial and Regional</dc:title>
  <dc:subject>2021-22 Contains: Industry data with a spatial or regional component, incl. value of mineral production in a given area. 
Formerly Central/006251.Policy.Coordination/1
Formerly 005470, 005398, 004962,004720, 005827,
006378</dc:subject>
  <dc:creator>Matt.WEBER</dc:creator>
  <cp:lastModifiedBy>CHEAN, Wei</cp:lastModifiedBy>
  <cp:lastPrinted>2022-03-22T04:05:16Z</cp:lastPrinted>
  <dcterms:created xsi:type="dcterms:W3CDTF">2016-03-14T01:18:12Z</dcterms:created>
  <dcterms:modified xsi:type="dcterms:W3CDTF">2023-04-21T01:26:07Z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{BF14B230-984D-4518-B370-1396131477FA}</vt:lpwstr>
  </property>
  <property fmtid="{D5CDD505-2E9C-101B-9397-08002B2CF9AE}" pid="5" name="Objective-Id">
    <vt:lpwstr>A50701819</vt:lpwstr>
  </property>
  <property fmtid="{D5CDD505-2E9C-101B-9397-08002B2CF9AE}" pid="6" name="Objective-Title">
    <vt:lpwstr>2022 Spatial and Regional Resource Data File</vt:lpwstr>
  </property>
  <property fmtid="{D5CDD505-2E9C-101B-9397-08002B2CF9AE}" pid="7" name="Objective-Description">
    <vt:lpwstr/>
  </property>
  <property fmtid="{D5CDD505-2E9C-101B-9397-08002B2CF9AE}" pid="8" name="Objective-CreationStamp">
    <vt:filetime>2023-02-15T08:49:06Z</vt:filetime>
  </property>
  <property fmtid="{D5CDD505-2E9C-101B-9397-08002B2CF9AE}" pid="9" name="Objective-IsApproved">
    <vt:bool>false</vt:bool>
  </property>
  <property fmtid="{D5CDD505-2E9C-101B-9397-08002B2CF9AE}" pid="10" name="Objective-IsPublished">
    <vt:bool>true</vt:bool>
  </property>
  <property fmtid="{D5CDD505-2E9C-101B-9397-08002B2CF9AE}" pid="11" name="Objective-DatePublished">
    <vt:filetime>2023-04-06T03:54:08Z</vt:filetime>
  </property>
  <property fmtid="{D5CDD505-2E9C-101B-9397-08002B2CF9AE}" pid="12" name="Objective-ModificationStamp">
    <vt:filetime>2023-04-06T03:54:08Z</vt:filetime>
  </property>
  <property fmtid="{D5CDD505-2E9C-101B-9397-08002B2CF9AE}" pid="13" name="Objective-Owner">
    <vt:lpwstr>SAMSON, Elliot</vt:lpwstr>
  </property>
  <property fmtid="{D5CDD505-2E9C-101B-9397-08002B2CF9AE}" pid="14" name="Objective-Path">
    <vt:lpwstr>DMIRS Global Folder:02 Corporate File Plan:Resource and Environmental Regulation Group:RER Files:Strategic Management:Planning:Statistical Digest of Mineral Production - 2023 onwards - Resource Strategy</vt:lpwstr>
  </property>
  <property fmtid="{D5CDD505-2E9C-101B-9397-08002B2CF9AE}" pid="15" name="Objective-Parent">
    <vt:lpwstr>Statistical Digest of Mineral Production - 2023 onwards - Resource Strategy</vt:lpwstr>
  </property>
  <property fmtid="{D5CDD505-2E9C-101B-9397-08002B2CF9AE}" pid="16" name="Objective-State">
    <vt:lpwstr>Published</vt:lpwstr>
  </property>
  <property fmtid="{D5CDD505-2E9C-101B-9397-08002B2CF9AE}" pid="17" name="Objective-VersionId">
    <vt:lpwstr>vA56077408</vt:lpwstr>
  </property>
  <property fmtid="{D5CDD505-2E9C-101B-9397-08002B2CF9AE}" pid="18" name="Objective-Version">
    <vt:lpwstr>25.0</vt:lpwstr>
  </property>
  <property fmtid="{D5CDD505-2E9C-101B-9397-08002B2CF9AE}" pid="19" name="Objective-VersionNumber">
    <vt:r8>25</vt:r8>
  </property>
  <property fmtid="{D5CDD505-2E9C-101B-9397-08002B2CF9AE}" pid="20" name="Objective-VersionComment">
    <vt:lpwstr>final checks</vt:lpwstr>
  </property>
  <property fmtid="{D5CDD505-2E9C-101B-9397-08002B2CF9AE}" pid="21" name="Objective-FileNumber">
    <vt:lpwstr>DMS2324/2022</vt:lpwstr>
  </property>
  <property fmtid="{D5CDD505-2E9C-101B-9397-08002B2CF9AE}" pid="22" name="Objective-Classification">
    <vt:lpwstr>OFFICIAL</vt:lpwstr>
  </property>
  <property fmtid="{D5CDD505-2E9C-101B-9397-08002B2CF9AE}" pid="23" name="Objective-Caveats">
    <vt:lpwstr/>
  </property>
  <property fmtid="{D5CDD505-2E9C-101B-9397-08002B2CF9AE}" pid="24" name="Objective-Divisional Document Types">
    <vt:lpwstr/>
  </property>
  <property fmtid="{D5CDD505-2E9C-101B-9397-08002B2CF9AE}" pid="25" name="Objective-Author">
    <vt:lpwstr/>
  </property>
  <property fmtid="{D5CDD505-2E9C-101B-9397-08002B2CF9AE}" pid="26" name="Objective-Date of Document">
    <vt:lpwstr/>
  </property>
  <property fmtid="{D5CDD505-2E9C-101B-9397-08002B2CF9AE}" pid="27" name="Objective-Ex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ies>
</file>