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tables/table2.xml" ContentType="application/vnd.openxmlformats-officedocument.spreadsheetml.table+xml"/>
  <Override PartName="/xl/comments1.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defaultThemeVersion="124226"/>
  <bookViews>
    <workbookView xWindow="540" yWindow="735" windowWidth="9720" windowHeight="3210" tabRatio="670" activeTab="4"/>
  </bookViews>
  <sheets>
    <sheet name="Data Sources" sheetId="3" r:id="rId1"/>
    <sheet name="Minerals employment data" sheetId="13" r:id="rId2"/>
    <sheet name="Pie Graph" sheetId="2" r:id="rId3"/>
    <sheet name="Petroleum employment data" sheetId="12" r:id="rId4"/>
    <sheet name="Historic Financial Year" sheetId="9" r:id="rId5"/>
  </sheets>
  <definedNames>
    <definedName name="EMPLOYED">#REF!</definedName>
    <definedName name="_xlnm.Print_Area" localSheetId="0">'Data Sources'!$A$5:$K$40</definedName>
    <definedName name="_xlnm.Print_Area" localSheetId="4">'Historic Financial Year'!$Z$5:$AB$19</definedName>
    <definedName name="_xlnm.Print_Area" localSheetId="3">'Petroleum employment data'!$A$1:$D$37</definedName>
    <definedName name="_xlnm.Print_Area" localSheetId="2">'Pie Graph'!$A$1:$L$29</definedName>
    <definedName name="Print_Area_MI">#REF!</definedName>
  </definedNames>
  <calcPr calcId="145621"/>
</workbook>
</file>

<file path=xl/calcChain.xml><?xml version="1.0" encoding="utf-8"?>
<calcChain xmlns="http://schemas.openxmlformats.org/spreadsheetml/2006/main">
  <c r="E316" i="13" l="1"/>
  <c r="AC18" i="9" l="1"/>
  <c r="C12" i="2" l="1"/>
  <c r="C10" i="2"/>
  <c r="C9" i="2"/>
  <c r="C8" i="2"/>
  <c r="C7" i="2"/>
  <c r="C6" i="2"/>
  <c r="C11" i="2" l="1"/>
  <c r="C35" i="12" l="1"/>
  <c r="D33" i="12"/>
  <c r="D35" i="12" s="1"/>
  <c r="U19" i="9" l="1"/>
  <c r="C19" i="9" l="1"/>
  <c r="D19" i="9"/>
  <c r="E19" i="9"/>
  <c r="F19" i="9"/>
  <c r="G19" i="9"/>
  <c r="H19" i="9"/>
  <c r="I19" i="9"/>
  <c r="J19" i="9"/>
  <c r="K19" i="9"/>
  <c r="L19" i="9"/>
  <c r="M19" i="9"/>
  <c r="N19" i="9"/>
  <c r="O19" i="9"/>
  <c r="P19" i="9"/>
  <c r="Q19" i="9"/>
  <c r="R19" i="9"/>
  <c r="S19" i="9"/>
  <c r="T19" i="9"/>
  <c r="V19" i="9"/>
  <c r="W19" i="9"/>
  <c r="X19" i="9"/>
  <c r="Y19" i="9"/>
  <c r="Z19" i="9"/>
  <c r="B19" i="9"/>
  <c r="AA19" i="9" l="1"/>
  <c r="Z16" i="9" l="1"/>
  <c r="AB18" i="9" l="1"/>
  <c r="AB19" i="9" s="1"/>
</calcChain>
</file>

<file path=xl/comments1.xml><?xml version="1.0" encoding="utf-8"?>
<comments xmlns="http://schemas.openxmlformats.org/spreadsheetml/2006/main">
  <authors>
    <author>GREGORY, Jill</author>
  </authors>
  <commentList>
    <comment ref="U7" authorId="0">
      <text>
        <r>
          <rPr>
            <sz val="8"/>
            <color indexed="81"/>
            <rFont val="Tahoma"/>
            <family val="2"/>
          </rPr>
          <t>2006-07 Data breakdown is estimated as DMP did not collect commodity breakdown that year.</t>
        </r>
      </text>
    </comment>
    <comment ref="W7" authorId="0">
      <text>
        <r>
          <rPr>
            <sz val="8"/>
            <color indexed="81"/>
            <rFont val="Tahoma"/>
            <family val="2"/>
          </rPr>
          <t>Data for 2008-09 includes 2,338 exploration employees.  DMP only started collecting this data in 2008.</t>
        </r>
      </text>
    </comment>
    <comment ref="U20" authorId="0">
      <text>
        <r>
          <rPr>
            <sz val="8"/>
            <color indexed="81"/>
            <rFont val="Tahoma"/>
            <family val="2"/>
          </rPr>
          <t>2006-07 Data breakdown is estimated as DMP did not collect commodity breakdown that year.</t>
        </r>
      </text>
    </comment>
    <comment ref="W20" authorId="0">
      <text>
        <r>
          <rPr>
            <sz val="8"/>
            <color indexed="81"/>
            <rFont val="Tahoma"/>
            <family val="2"/>
          </rPr>
          <t>Data for 2008-09 includes 2,338 exploration employees.  DMP only started collecting this data in 2008.</t>
        </r>
      </text>
    </comment>
  </commentList>
</comments>
</file>

<file path=xl/sharedStrings.xml><?xml version="1.0" encoding="utf-8"?>
<sst xmlns="http://schemas.openxmlformats.org/spreadsheetml/2006/main" count="600" uniqueCount="562">
  <si>
    <t>BASE METALS</t>
  </si>
  <si>
    <t>TOTAL BASE METALS</t>
  </si>
  <si>
    <t>BAUXITE - ALUMINA</t>
  </si>
  <si>
    <t>TOTAL BAUXITE - ALUMINA</t>
  </si>
  <si>
    <t>COAL</t>
  </si>
  <si>
    <t>TOTAL COAL</t>
  </si>
  <si>
    <t>GOLD</t>
  </si>
  <si>
    <t>TOTAL GOLD</t>
  </si>
  <si>
    <t>HEAVY MINERAL SANDS</t>
  </si>
  <si>
    <t>TOTAL HEAVY MINERAL SANDS</t>
  </si>
  <si>
    <t>IRON ORE</t>
  </si>
  <si>
    <t>Mt Whaleback</t>
  </si>
  <si>
    <t>Tom Price</t>
  </si>
  <si>
    <t>TOTAL IRON ORE</t>
  </si>
  <si>
    <t>NICKEL</t>
  </si>
  <si>
    <t>Kalgoorlie Nickel Smelter</t>
  </si>
  <si>
    <t>TOTAL NICKEL</t>
  </si>
  <si>
    <t>SALT</t>
  </si>
  <si>
    <t>TOTAL SALT</t>
  </si>
  <si>
    <t>TOTAL</t>
  </si>
  <si>
    <t>Kwinana Alumina Refinery</t>
  </si>
  <si>
    <t>Wagerup Alumina Refinery</t>
  </si>
  <si>
    <t>Rockingham Fused Alumina Plant</t>
  </si>
  <si>
    <t>Willowdale</t>
  </si>
  <si>
    <t>Other</t>
  </si>
  <si>
    <t>DIAMONDS</t>
  </si>
  <si>
    <t>TOTAL DIAMONDS</t>
  </si>
  <si>
    <t>Beta-Hunt Nickel Group</t>
  </si>
  <si>
    <t>Pink Lake</t>
  </si>
  <si>
    <t>Paulsens</t>
  </si>
  <si>
    <t>Lanfranchi</t>
  </si>
  <si>
    <t>Bullabulling</t>
  </si>
  <si>
    <t>Tanami Gold NL</t>
  </si>
  <si>
    <t>Jaguar</t>
  </si>
  <si>
    <t>Iron Ore</t>
  </si>
  <si>
    <t>Alumina</t>
  </si>
  <si>
    <t>Gold</t>
  </si>
  <si>
    <t>Petroleum</t>
  </si>
  <si>
    <t>Nickel</t>
  </si>
  <si>
    <t>Heavy Mineral Sands</t>
  </si>
  <si>
    <t>Total</t>
  </si>
  <si>
    <t>Sand Queen</t>
  </si>
  <si>
    <t>Waterloo</t>
  </si>
  <si>
    <t>Huntly</t>
  </si>
  <si>
    <t>Granny Smith</t>
  </si>
  <si>
    <t>Lawlers</t>
  </si>
  <si>
    <t>Plutonic</t>
  </si>
  <si>
    <t>Burnakura</t>
  </si>
  <si>
    <t>Bamboo Creek</t>
  </si>
  <si>
    <t>Lakewood - Fimtails Plant</t>
  </si>
  <si>
    <t>Carosue Dam</t>
  </si>
  <si>
    <t>Cooljarloo</t>
  </si>
  <si>
    <t>Jack Hills</t>
  </si>
  <si>
    <t>Marandoo</t>
  </si>
  <si>
    <t>Yandicoogina</t>
  </si>
  <si>
    <t>Cockatoo Island</t>
  </si>
  <si>
    <t>Murrin Murrin</t>
  </si>
  <si>
    <t>Cosmos</t>
  </si>
  <si>
    <t>TOTAL CLAYS</t>
  </si>
  <si>
    <t>TOTAL CONSTRUCTION MATERIALS</t>
  </si>
  <si>
    <t>TOTAL DIMENSION STONE</t>
  </si>
  <si>
    <t>TOTAL INDUSTRIAL PEGMATITE MINERALS</t>
  </si>
  <si>
    <t>TOTAL LIMESTONE - LIMESAND</t>
  </si>
  <si>
    <t>TOTAL PHOSPHATE</t>
  </si>
  <si>
    <t>TOTAL RARE EARTHS</t>
  </si>
  <si>
    <t>TOTAL SILICA - SILICA SAND</t>
  </si>
  <si>
    <t>TOTAL SILVER</t>
  </si>
  <si>
    <t>TOTAL TALC</t>
  </si>
  <si>
    <t>Boddington Bauxite</t>
  </si>
  <si>
    <t>Golden Grove</t>
  </si>
  <si>
    <t>Muja Open Cut</t>
  </si>
  <si>
    <t>Premier</t>
  </si>
  <si>
    <t>Argyle Diamond Mine</t>
  </si>
  <si>
    <t>Agnew-Emu</t>
  </si>
  <si>
    <t>Edna May Gold Project</t>
  </si>
  <si>
    <t>Laverton Gold Project</t>
  </si>
  <si>
    <t>The Mount</t>
  </si>
  <si>
    <t>Minjar Gold Project</t>
  </si>
  <si>
    <t>Paddington Gold</t>
  </si>
  <si>
    <t>Binduli</t>
  </si>
  <si>
    <t>Cloudbreak</t>
  </si>
  <si>
    <t>Orebody 18 - Wheelarra</t>
  </si>
  <si>
    <t>Ruvidini Rail Terminal</t>
  </si>
  <si>
    <t>Pannawonica</t>
  </si>
  <si>
    <t>MANGANESE</t>
  </si>
  <si>
    <t>Woodie Woodie</t>
  </si>
  <si>
    <t>Woodie Woodie Tailings Treatment Plant</t>
  </si>
  <si>
    <t>TOTAL MANGANESE</t>
  </si>
  <si>
    <t>Otter Juan</t>
  </si>
  <si>
    <t>TOTAL MINERAL EXPLORATION</t>
  </si>
  <si>
    <t>White Foil</t>
  </si>
  <si>
    <t>Extension Hill</t>
  </si>
  <si>
    <t>Koolanooka</t>
  </si>
  <si>
    <t>Long Shaft</t>
  </si>
  <si>
    <t xml:space="preserve">Poondano </t>
  </si>
  <si>
    <t>Blue Spec - Golden Spec Mine</t>
  </si>
  <si>
    <t>DeGrussa Mine</t>
  </si>
  <si>
    <t>Tindals</t>
  </si>
  <si>
    <t>Tropicana Gold Mine</t>
  </si>
  <si>
    <t>Greenfields Mill</t>
  </si>
  <si>
    <t>Gordon Sirdar Project</t>
  </si>
  <si>
    <t>Carina Iron Ore Mine</t>
  </si>
  <si>
    <t>Bullant Mine</t>
  </si>
  <si>
    <t>TOTAL GYPSUM</t>
  </si>
  <si>
    <t>Kirkalocka</t>
  </si>
  <si>
    <t>Dampier Power Plant</t>
  </si>
  <si>
    <t>Nullagine Gold Operations</t>
  </si>
  <si>
    <t>Coyote Minesite</t>
  </si>
  <si>
    <t>Roy Hill</t>
  </si>
  <si>
    <t>Western Turner Syncline</t>
  </si>
  <si>
    <t>Brockman 4 - Phase 2</t>
  </si>
  <si>
    <t>Mt Morgans Gold Mine</t>
  </si>
  <si>
    <t>Carnegie Gold</t>
  </si>
  <si>
    <t>West Angelas Power Plant</t>
  </si>
  <si>
    <t>Kangaroo Hill Village</t>
  </si>
  <si>
    <t>Mt Dove</t>
  </si>
  <si>
    <t>Abydos DSO Project</t>
  </si>
  <si>
    <t>Western Queen South</t>
  </si>
  <si>
    <t>Mincor Operations - Miitel</t>
  </si>
  <si>
    <t>Yarrie Group</t>
  </si>
  <si>
    <t>Phils Creek</t>
  </si>
  <si>
    <t>Wangara Laboratory</t>
  </si>
  <si>
    <t>West Pilbara Village</t>
  </si>
  <si>
    <t>Karara - Blue Hills Group</t>
  </si>
  <si>
    <t>Karara Export Terminal</t>
  </si>
  <si>
    <t>Gunga West Open Pit</t>
  </si>
  <si>
    <t>Andy Well</t>
  </si>
  <si>
    <t>DIRECT EMPLOYMENT FINANCIAL YEAR</t>
  </si>
  <si>
    <t>COMMODITY/Mineral</t>
  </si>
  <si>
    <t>1987-88</t>
  </si>
  <si>
    <t>1988-89</t>
  </si>
  <si>
    <t>1989-90</t>
  </si>
  <si>
    <t>1990-91</t>
  </si>
  <si>
    <t>1991-92</t>
  </si>
  <si>
    <t>1992-93</t>
  </si>
  <si>
    <t>1993-94</t>
  </si>
  <si>
    <t>94-95</t>
  </si>
  <si>
    <t>95-96</t>
  </si>
  <si>
    <t>96-97</t>
  </si>
  <si>
    <t>97-98</t>
  </si>
  <si>
    <t>98-99</t>
  </si>
  <si>
    <t>99-00</t>
  </si>
  <si>
    <t>00-01</t>
  </si>
  <si>
    <t>01-02</t>
  </si>
  <si>
    <t>02-03</t>
  </si>
  <si>
    <t>03-04</t>
  </si>
  <si>
    <t>04-05</t>
  </si>
  <si>
    <t>05-06</t>
  </si>
  <si>
    <t>06-07</t>
  </si>
  <si>
    <t>07-08</t>
  </si>
  <si>
    <t xml:space="preserve"> 08-09</t>
  </si>
  <si>
    <t xml:space="preserve"> 09-10</t>
  </si>
  <si>
    <t xml:space="preserve"> 10-11</t>
  </si>
  <si>
    <t xml:space="preserve"> 11-12</t>
  </si>
  <si>
    <t xml:space="preserve"> 12-13</t>
  </si>
  <si>
    <t>Base metals</t>
  </si>
  <si>
    <t>Bauxite/alumina</t>
  </si>
  <si>
    <t>Coal</t>
  </si>
  <si>
    <t>Diamond</t>
  </si>
  <si>
    <t>Heavy mineral sands</t>
  </si>
  <si>
    <t>Iron ore</t>
  </si>
  <si>
    <t>Salt</t>
  </si>
  <si>
    <t>Marandoo Phase 2 - Construction</t>
  </si>
  <si>
    <t>Jimblebar Non Process Infrastructure</t>
  </si>
  <si>
    <t>TOTAL DIRECT EMPLOYMENT IN WA MINERALS SECTOR</t>
  </si>
  <si>
    <t>Discontinued</t>
  </si>
  <si>
    <t>2013-14</t>
  </si>
  <si>
    <t>APA Group</t>
  </si>
  <si>
    <t>various laterals and pipelines</t>
  </si>
  <si>
    <t>Apache Energy Ltd</t>
  </si>
  <si>
    <t>Devil Creek, Varanus and Burrup Fertilisers Lateral</t>
  </si>
  <si>
    <t>APT Parmelia Pty Ltd</t>
  </si>
  <si>
    <t>Mondarra Gas Storage Facility</t>
  </si>
  <si>
    <t>ARC Energy Ltd</t>
  </si>
  <si>
    <t>Dongara and Hovea Production Facilities, Mt Horner, Woodada and Well Intervention Activities</t>
  </si>
  <si>
    <t>Barrick Gold</t>
  </si>
  <si>
    <t>Plutonic Lateral</t>
  </si>
  <si>
    <t>BHP Billiton Petroleum</t>
  </si>
  <si>
    <t>Macedon Gas Project</t>
  </si>
  <si>
    <t>Buru Energy</t>
  </si>
  <si>
    <t>Calenergy Resources (Aust) Ltd</t>
  </si>
  <si>
    <t>Whicher Range-4 ST1</t>
  </si>
  <si>
    <t>Chevron (Aust) Pty Ltd</t>
  </si>
  <si>
    <t>Gorgon, WA Oil Asset and Drilling and Wheatstone</t>
  </si>
  <si>
    <t>DBNGP (WA) Transmission Pty Ltd</t>
  </si>
  <si>
    <t>Dampier-Bunbury Natural Gas Pipeline</t>
  </si>
  <si>
    <t>Empire Oil Company (WA) Ltd</t>
  </si>
  <si>
    <t>Red Gully Pipeline and Processing Facility</t>
  </si>
  <si>
    <t>Goldfields Gas Transmission Pty Ltd</t>
  </si>
  <si>
    <t>Goldfields Gas Pipeline</t>
  </si>
  <si>
    <t>Midwest Joint Venture</t>
  </si>
  <si>
    <t>Mid West Pipeline</t>
  </si>
  <si>
    <t>Newgen Neerabup Partnership</t>
  </si>
  <si>
    <t>Neerabup Pipeline-PL75</t>
  </si>
  <si>
    <t>Newmont Yandal Operations Pty Ltd</t>
  </si>
  <si>
    <t>Jundee Lateral</t>
  </si>
  <si>
    <t xml:space="preserve">Norilsk </t>
  </si>
  <si>
    <t>Cawse Lateral</t>
  </si>
  <si>
    <t>Norwest Energy NL</t>
  </si>
  <si>
    <t>P00084</t>
  </si>
  <si>
    <t>Origin Energy</t>
  </si>
  <si>
    <t>Cockburn Lateral, Jingemia and Beharra Springs</t>
  </si>
  <si>
    <t>Pilbara Iron</t>
  </si>
  <si>
    <t>Cape Lambert and Paraburdoo Gas Laterals</t>
  </si>
  <si>
    <t>Redback Pipeline Pty Ltd</t>
  </si>
  <si>
    <t>Magellan Lateral</t>
  </si>
  <si>
    <t>Roc Oil</t>
  </si>
  <si>
    <t>Arrowsmith Stabilisation Facility</t>
  </si>
  <si>
    <t>Southern Cross Pipelines Aust Pty Ltd</t>
  </si>
  <si>
    <t>Mt Keith, Parkeston, Kambalda and Leinster Laterals</t>
  </si>
  <si>
    <t>TOTAL WA ONSHORE AND COASTAL WATERS</t>
  </si>
  <si>
    <t>SOURCE: AXTAT Reporting System, Resources Safety Division, Department of Mines and Petroleum for minerals data and monthly status reports submitted to the department for Western Australia onshore petroleum facilities and pipelines data.  Figures include employees as well as contractors.</t>
  </si>
  <si>
    <t>13-14</t>
  </si>
  <si>
    <t>Paroo Station Mine</t>
  </si>
  <si>
    <t>Whim Creek Copper Mine</t>
  </si>
  <si>
    <t>Nifty Copper Operation</t>
  </si>
  <si>
    <t>Kalgoorlie Operations/Northern Star</t>
  </si>
  <si>
    <t>Burbanks</t>
  </si>
  <si>
    <t>Darlot Gold Mine</t>
  </si>
  <si>
    <t xml:space="preserve">Meekatharra Gold Operations </t>
  </si>
  <si>
    <t>Southern Cross Operations</t>
  </si>
  <si>
    <t>South Kal Operations / Dioro</t>
  </si>
  <si>
    <t>Mt Magnet</t>
  </si>
  <si>
    <t>Telfer Gold Mine</t>
  </si>
  <si>
    <t>Jundee Gold Mine</t>
  </si>
  <si>
    <t>Kookynie Gold Project</t>
  </si>
  <si>
    <t>Plutonic Gold Mine</t>
  </si>
  <si>
    <t>Blue Funnel Project</t>
  </si>
  <si>
    <t>Coogee Project</t>
  </si>
  <si>
    <t>Cue Victory Project</t>
  </si>
  <si>
    <t>Halleys East</t>
  </si>
  <si>
    <t>Gwendolyn East Cutback Project</t>
  </si>
  <si>
    <t>North Bullfinch Gold Project</t>
  </si>
  <si>
    <t>Bronzewing Gold Project</t>
  </si>
  <si>
    <t>Eastern Ridge</t>
  </si>
  <si>
    <t>West Angelas Deposit B Project</t>
  </si>
  <si>
    <t>Orebody 24 Rail</t>
  </si>
  <si>
    <t>Eastern Ridge Orebody 24 Construction</t>
  </si>
  <si>
    <t>Anderson Point Port Expansion AP5</t>
  </si>
  <si>
    <t>Solomon Construction Project</t>
  </si>
  <si>
    <t>Hope Downs 4 Operations</t>
  </si>
  <si>
    <t>Hismelt Operations</t>
  </si>
  <si>
    <t>Nammuldi Below Water Table</t>
  </si>
  <si>
    <t>North Star Hematite</t>
  </si>
  <si>
    <t>Parker Point Fuel Farm</t>
  </si>
  <si>
    <t>West Angelas Fuel Hub</t>
  </si>
  <si>
    <t>Ridges Iron Ore Project</t>
  </si>
  <si>
    <t>Solomon Operations</t>
  </si>
  <si>
    <t>Jimblebar Construction Site</t>
  </si>
  <si>
    <t>Blue Hills Iron Ore Project</t>
  </si>
  <si>
    <t>Mummaloo Iron Ore Project</t>
  </si>
  <si>
    <t>Kambalda Nickel Concentrator</t>
  </si>
  <si>
    <t>Cliffs Nickel Project</t>
  </si>
  <si>
    <t>Lake Johnston Operations</t>
  </si>
  <si>
    <t>includes Ungani and Blina Fields and Pipelines</t>
  </si>
  <si>
    <t>Robe River Iron Ore Associates</t>
  </si>
  <si>
    <t>West Angelas Petroleum (Gas) Pipelines and Stations</t>
  </si>
  <si>
    <t>TABLE 5        AVERAGE NUMBER OF PERSONS EMPLOYED IN THE WA MINERAL AND PETROLEUM INDUSTRY</t>
  </si>
  <si>
    <t>Company</t>
  </si>
  <si>
    <t>2014-15</t>
  </si>
  <si>
    <t>ALCOA WORLD ALUMINA AUSTRALIA</t>
  </si>
  <si>
    <t>Pinjarra Alumina Refinery</t>
  </si>
  <si>
    <t>SOUTH32 WORSLEY ALUMINA PTY LTD</t>
  </si>
  <si>
    <t>Worsley Alumina Refinery</t>
  </si>
  <si>
    <t>PROCESS MINERALS INTERNATIONAL PTY LTD</t>
  </si>
  <si>
    <t>PREMIER COAL LIMITED</t>
  </si>
  <si>
    <t>THE GRIFFIN COAL MINING COMPANY PTY LIMITED</t>
  </si>
  <si>
    <t>ADITYA BIRLA MINERALS LIMITED</t>
  </si>
  <si>
    <t>BLACKROCK METALS PTY LTD</t>
  </si>
  <si>
    <t>INDEPENDENCE JAGUAR LIMITED</t>
  </si>
  <si>
    <t>MINERALS AND METALS GROUP</t>
  </si>
  <si>
    <t>QUBE PORTS PTY LTD</t>
  </si>
  <si>
    <t>Geraldton Container Facility / Qube</t>
  </si>
  <si>
    <t>ROSSLYN HILL MINING PTY LTD</t>
  </si>
  <si>
    <t>SANDFIRE RESOURCES NL</t>
  </si>
  <si>
    <t>ARGYLE DIAMOND MINES PTY LIMITED</t>
  </si>
  <si>
    <t>KIMBERLEY DIAMOND COMPANY NL</t>
  </si>
  <si>
    <t>Ellendale / Kimberley Diamond</t>
  </si>
  <si>
    <t>MERLIN DIAMONDS LIMITED</t>
  </si>
  <si>
    <t>ABALONE (WA) PTY LTD</t>
  </si>
  <si>
    <t>The Elk</t>
  </si>
  <si>
    <t>AGNEW GOLD MINING COMPANY PTY LIMITED</t>
  </si>
  <si>
    <t>ANDY WELL MINING PTY LTD</t>
  </si>
  <si>
    <t>ANGLOGOLD ASHANTI AUSTRALIA LIMITED</t>
  </si>
  <si>
    <t>Sunrise Dam Gold Mine</t>
  </si>
  <si>
    <t>AVOCA RESOURCES LTD</t>
  </si>
  <si>
    <t>Higginsville Gold Project / Avoca</t>
  </si>
  <si>
    <t>BEACON MINERALS LIMITED</t>
  </si>
  <si>
    <t>BIG BELL GOLD OPERATIONS PTY LTD</t>
  </si>
  <si>
    <t>Central Murchison Gold Project</t>
  </si>
  <si>
    <t>BK GOLD MINES PTY LTD</t>
  </si>
  <si>
    <t>British King Gold Operation</t>
  </si>
  <si>
    <t>BLUE TIGER MINES PTY LTD</t>
  </si>
  <si>
    <t>Newminster Open Pit</t>
  </si>
  <si>
    <t>BNM AUSTRALIA GROUP PTY LTD</t>
  </si>
  <si>
    <t>Cue Battery Tailings / BNM</t>
  </si>
  <si>
    <t>BULLABULLING OPERATIONS PTY LTD</t>
  </si>
  <si>
    <t>CAPEVIEW PTY LTD</t>
  </si>
  <si>
    <t>Warriedar Counsel</t>
  </si>
  <si>
    <t>CENTRAL NORSEMAN GOLD CORPORATION LTD</t>
  </si>
  <si>
    <t>Central Norseman Gold</t>
  </si>
  <si>
    <t>CIP RESEARCH AND DEVELOPMENT</t>
  </si>
  <si>
    <t>Carbon Stripping Plant / CIP Research</t>
  </si>
  <si>
    <t>CLIFTON EARTHMOVING PTY LTD</t>
  </si>
  <si>
    <t>Hatts Reward</t>
  </si>
  <si>
    <t>COOLGARDIE MINING COMPANY PTY LTD</t>
  </si>
  <si>
    <t>DACIAN GOLD LTD</t>
  </si>
  <si>
    <t>DARLOT MINING COMPANY PTY LTD</t>
  </si>
  <si>
    <t>DULCIE OPERATIONS</t>
  </si>
  <si>
    <t>Dulcie</t>
  </si>
  <si>
    <t>EVOLUTION MINING LIMITED</t>
  </si>
  <si>
    <t>FIRST NATIONAL PTY LTD</t>
  </si>
  <si>
    <t>Lakewood Gold Processing</t>
  </si>
  <si>
    <t>FMR INVESTMENTS PTY LTD</t>
  </si>
  <si>
    <t>FOCUS MINERALS (LAVERTON) LIMITED</t>
  </si>
  <si>
    <t>Three Mile Hill / Focus</t>
  </si>
  <si>
    <t>GOLDEN IRON RESOURCES LTD</t>
  </si>
  <si>
    <t>GOLDFIELD ARGONAUT PTY LTD</t>
  </si>
  <si>
    <t>Golden Agate / Mulwarrie Central</t>
  </si>
  <si>
    <t>GSM MINING COMPANY PTY LTD</t>
  </si>
  <si>
    <t>HALLS CREEK MINING PTY LTD</t>
  </si>
  <si>
    <t>Nicolsons Find</t>
  </si>
  <si>
    <t>HANKING GOLD MINING PTY LTD</t>
  </si>
  <si>
    <t>HAOMA MINING NL</t>
  </si>
  <si>
    <t>HBJ MINERALS PTY LTD</t>
  </si>
  <si>
    <t>KAITUNA MINING</t>
  </si>
  <si>
    <t>KALGOORLIE CONSOLIDATED GOLD MINES PTY LTD</t>
  </si>
  <si>
    <t>Super Pit / KCGM</t>
  </si>
  <si>
    <t>KALNORTH GOLD MINES LIMITED</t>
  </si>
  <si>
    <t>Lindsays Project</t>
  </si>
  <si>
    <t>LA MANCHA RESOURCES AUSTRALIA PTY LTD</t>
  </si>
  <si>
    <t>Frogs Leg</t>
  </si>
  <si>
    <t>LUKAH MINING PTY LTD</t>
  </si>
  <si>
    <t>MATILDA OPERATIONS PTY LTD</t>
  </si>
  <si>
    <t>Wiluna Gold Operations</t>
  </si>
  <si>
    <t>MILLENNIUM MINERALS LIMITED</t>
  </si>
  <si>
    <t>MINJAR GOLD PTY LTD</t>
  </si>
  <si>
    <t>MKO MINES PTY LTD</t>
  </si>
  <si>
    <t>MOBILE GOLD MINING PTY LTD</t>
  </si>
  <si>
    <t>Pertha M Dump Leach</t>
  </si>
  <si>
    <t>MONUMENT GOLD OPERATIONS PTY LTD</t>
  </si>
  <si>
    <t>MOUNT MAGNET SOUTH NL</t>
  </si>
  <si>
    <t>MT MAGNET GOLD PTY LTD</t>
  </si>
  <si>
    <t>NEWCREST AUSTRALIA LTD</t>
  </si>
  <si>
    <t>NEWMONT BODDINGTON GOLD PTY LTD</t>
  </si>
  <si>
    <t>Newmont Boddington Gold</t>
  </si>
  <si>
    <t>NEX METALS EXPLORATIONS LTD</t>
  </si>
  <si>
    <t>NORTHERN STAR RESOURCES LTD</t>
  </si>
  <si>
    <t>Kalgoorlie Operations / Northern Star</t>
  </si>
  <si>
    <t>NORTHWEST NONFERROUS AUSTRALIA MINING PTY LTD</t>
  </si>
  <si>
    <t>Indee Gold Mine</t>
  </si>
  <si>
    <t>NORTHWEST RESOURCES LIMITED</t>
  </si>
  <si>
    <t>PADDINGTON GOLD MINE PTY LTD</t>
  </si>
  <si>
    <t>PHOENIX GOLD LIMITED</t>
  </si>
  <si>
    <t>Kintore Mine</t>
  </si>
  <si>
    <t>QUARTZVEIN MINING PTY LTD</t>
  </si>
  <si>
    <t>Gnows Nest</t>
  </si>
  <si>
    <t>RAMELIUS MILLING SERVICES PTY LTD</t>
  </si>
  <si>
    <t>Burbanks Treatment Plant / Ramelius</t>
  </si>
  <si>
    <t>Kathleen Valley Gold Project</t>
  </si>
  <si>
    <t>Vivien Gold Project</t>
  </si>
  <si>
    <t>REGIS RESOURCES LIMITED</t>
  </si>
  <si>
    <t>Duketon Gold Project / Regis</t>
  </si>
  <si>
    <t>Garden Well Gold Project</t>
  </si>
  <si>
    <t>Rosemont Gold Project</t>
  </si>
  <si>
    <t>SANDSTONE INDUSTRIES PTY LTD</t>
  </si>
  <si>
    <t>Yundamindera Tailings</t>
  </si>
  <si>
    <t>SARACEN GOLD MINES PTY LIMITED</t>
  </si>
  <si>
    <t>SARACEN METALS PTY LIMITED</t>
  </si>
  <si>
    <t>Thunderbox Gold Mine</t>
  </si>
  <si>
    <t>SAXONWOOD HOLDINGS PTY LTD</t>
  </si>
  <si>
    <t>Hunter Street Stripping Plant</t>
  </si>
  <si>
    <t>SHERWOOD ENGINEERS PTY. LTD.</t>
  </si>
  <si>
    <t>O'connor - Carbon Stripping Plant</t>
  </si>
  <si>
    <t>SILVER LAKE RESOURCES LIMITED</t>
  </si>
  <si>
    <t>Daisy Milano</t>
  </si>
  <si>
    <t>Murchison Operations / Silver Lake</t>
  </si>
  <si>
    <t>Randalls Gold Project</t>
  </si>
  <si>
    <t>SOUTHERN CROSS GOLDFIELDS LIMITED</t>
  </si>
  <si>
    <t>Sandstone Project</t>
  </si>
  <si>
    <t>ST BARBARA MINES LTD</t>
  </si>
  <si>
    <t>Gwalia</t>
  </si>
  <si>
    <t>King of the Hills</t>
  </si>
  <si>
    <t>ST IVES GOLD MINING COMPANY PTY LIMITED</t>
  </si>
  <si>
    <t>Kambalda - St Ives</t>
  </si>
  <si>
    <t>STONE RESOURCES AUSTRALIA LIMITED</t>
  </si>
  <si>
    <t>Brightstar Beta - Mikado</t>
  </si>
  <si>
    <t>SWAN GOLD MINING LIMITED</t>
  </si>
  <si>
    <t>Mt Ida</t>
  </si>
  <si>
    <t>Swan Gold Davyhurst Project</t>
  </si>
  <si>
    <t>WESTERN AUSTRALIAN MINT</t>
  </si>
  <si>
    <t>Perth Airport Refinery / Perth Mint</t>
  </si>
  <si>
    <t>WESTERN MINING PTY LTD</t>
  </si>
  <si>
    <t>BHP TITANIUM MINERALS PTY LTD</t>
  </si>
  <si>
    <t>Beenup / BHP Titanium</t>
  </si>
  <si>
    <t>CRISTAL MINING AUSTRALIA LIMITED</t>
  </si>
  <si>
    <t>North Shore / Cristal</t>
  </si>
  <si>
    <t>DORAL MINERAL SANDS PTY LTD</t>
  </si>
  <si>
    <t>Dardanup / Doral</t>
  </si>
  <si>
    <t>GMA GARNET PTY LTD</t>
  </si>
  <si>
    <t>Geraldton / GMA Garnet</t>
  </si>
  <si>
    <t>Hose / GMA Garnet</t>
  </si>
  <si>
    <t>ILUKA RESOURCES LIMITED</t>
  </si>
  <si>
    <t>Capel Operations / Iluka</t>
  </si>
  <si>
    <t>Eneabba Group</t>
  </si>
  <si>
    <t>Gingin / Iluka</t>
  </si>
  <si>
    <t>Narngulu - Midwest Operations / Iluka</t>
  </si>
  <si>
    <t>KEYSBROOK LEUCOXENE PTY LTD</t>
  </si>
  <si>
    <t>Keysbrook Mineral Sands Project</t>
  </si>
  <si>
    <t>TRONOX MANAGEMENT PTY LTD</t>
  </si>
  <si>
    <t>Bunbury Port / Tronox</t>
  </si>
  <si>
    <t>Chandala - Muchea Dry Plant</t>
  </si>
  <si>
    <t>AIR LIQUIDE W.A. PTY LTD</t>
  </si>
  <si>
    <t>Hismelt Demolition / Air Liquide</t>
  </si>
  <si>
    <t>ATLAS IRON LIMITED</t>
  </si>
  <si>
    <t>Mt Webber Mine</t>
  </si>
  <si>
    <t>Pardoo Minesite</t>
  </si>
  <si>
    <t>Wodgina / Atlas Iron</t>
  </si>
  <si>
    <t>BC IRON LIMITED</t>
  </si>
  <si>
    <t>Nullagine Iron Ore Project</t>
  </si>
  <si>
    <t>Boodarie - Port Hedland</t>
  </si>
  <si>
    <t>BHP BILLITON IRON ORE PTY. LTD.</t>
  </si>
  <si>
    <t>Area C</t>
  </si>
  <si>
    <t>Homestead Borefield</t>
  </si>
  <si>
    <t>Jimblebar</t>
  </si>
  <si>
    <t>Nelson Point Port</t>
  </si>
  <si>
    <t>Yandi</t>
  </si>
  <si>
    <t>Yarnima Power Station</t>
  </si>
  <si>
    <t>Western Turner Syncline Stage 2 Construction</t>
  </si>
  <si>
    <t>CALIBRE PROJECTS PTY LTD</t>
  </si>
  <si>
    <t>CITIC PACIFIC MINING MANAGEMENT PTY LTD</t>
  </si>
  <si>
    <t>Sino Iron Project / Citic Pacific</t>
  </si>
  <si>
    <t>CLIFFS NATURAL RESOURCES PTY LTD</t>
  </si>
  <si>
    <t>Koolyanobbing Operations / Cliffs Natural Resources</t>
  </si>
  <si>
    <t>CROSSLANDS RESOURCES LTD</t>
  </si>
  <si>
    <t>FORTESCUE METALS GROUP LTD</t>
  </si>
  <si>
    <t>Anderson Point Port Facility / FMG</t>
  </si>
  <si>
    <t>Christmas Creek Mine</t>
  </si>
  <si>
    <t>HAMERSLEY HMS PTY LTD</t>
  </si>
  <si>
    <t>Hope Downs</t>
  </si>
  <si>
    <t>Brockman</t>
  </si>
  <si>
    <t>Brockman 4 Operations</t>
  </si>
  <si>
    <t>Brockman Fuel Hub</t>
  </si>
  <si>
    <t>Dampier Port / Pilbara Iron</t>
  </si>
  <si>
    <t>Greater Paraburdoo</t>
  </si>
  <si>
    <t>HISMELT (OPERATIONS) PTY LIMITED</t>
  </si>
  <si>
    <t>IB OPERATIONS PTY LTD</t>
  </si>
  <si>
    <t>KARARA MINING LIMITED</t>
  </si>
  <si>
    <t>KELLOGG BROWN &amp; ROOT PTY LTD</t>
  </si>
  <si>
    <t>KIMBERLEY METALS GROUP PTY LTD</t>
  </si>
  <si>
    <t>MINE AND PORT DEVELOPMENTS JOINT VENTURE</t>
  </si>
  <si>
    <t>RGP 4/5 / Port Hedland Pace Project</t>
  </si>
  <si>
    <t>MINERAL RESOURCES LIMITED</t>
  </si>
  <si>
    <t>Iron Valley</t>
  </si>
  <si>
    <t>MOLY METALS AUSTRALIA PTY LTD</t>
  </si>
  <si>
    <t>Spinifex Ridge Rehabilitation</t>
  </si>
  <si>
    <t>Geraldton Port Facility Bulk Handling / Mt Gibson</t>
  </si>
  <si>
    <t>MT GIBSON MINING LIMITED</t>
  </si>
  <si>
    <t>Koolan Iron Ore</t>
  </si>
  <si>
    <t>Perenjori Iron Ore Siding / Mt Gibson</t>
  </si>
  <si>
    <t>Tallering Peak / Mt Gibson Mining</t>
  </si>
  <si>
    <t>PLUTON RESOURCES LIMITED</t>
  </si>
  <si>
    <t>POLARIS METALS PTY LTD</t>
  </si>
  <si>
    <t>RIO TINTO IRON ORE PTY LTD</t>
  </si>
  <si>
    <t>ROBE RIVER MINING CO PTY LTD</t>
  </si>
  <si>
    <t>Cape Lambert Port Operations / Pilbara Iron</t>
  </si>
  <si>
    <t>West Angelas</t>
  </si>
  <si>
    <t>ROY HILL IRON ORE PTY LTD</t>
  </si>
  <si>
    <t>RUTILA RESOURCES LIMITED</t>
  </si>
  <si>
    <t>Balla Balla</t>
  </si>
  <si>
    <t>SINOSTEEL MIDWEST CORPORATION LIMITED</t>
  </si>
  <si>
    <t>TOP IRON PTY LTD</t>
  </si>
  <si>
    <t>Geraldton Port Storage Facility / Top Iron</t>
  </si>
  <si>
    <t>PILBARA MANGANESE PTY LTD</t>
  </si>
  <si>
    <t>Nicholas Downs Manganese Project</t>
  </si>
  <si>
    <t>Peak Hill Manganese Project</t>
  </si>
  <si>
    <t>BHP BILLITON NICKEL WEST PTY LTD</t>
  </si>
  <si>
    <t>Kwinana Nickel Refinery</t>
  </si>
  <si>
    <t>Leinster Nickel Operation</t>
  </si>
  <si>
    <t>Mt Keith Operations</t>
  </si>
  <si>
    <t>FIRST QUANTUM MINERALS (AUSTRALIA) PTY LIMITED</t>
  </si>
  <si>
    <t>Ravensthorpe Nickel Operations</t>
  </si>
  <si>
    <t>FOX RADIO HILL PTY LTD</t>
  </si>
  <si>
    <t>Fox Radio Hill</t>
  </si>
  <si>
    <t>INDEPENDENCE LONG PTY LTD</t>
  </si>
  <si>
    <t>MINCOR OPERATIONS PTY LTD</t>
  </si>
  <si>
    <t>Mincor Operations</t>
  </si>
  <si>
    <t>Otter Juan - Coronet</t>
  </si>
  <si>
    <t>MURRIN MURRIN OPERATIONS PTY LTD</t>
  </si>
  <si>
    <t>NORILSK NICKEL AVALON PTY LTD</t>
  </si>
  <si>
    <t>Avalon</t>
  </si>
  <si>
    <t>Cawse Nickel Operations</t>
  </si>
  <si>
    <t>PANORAMIC RESOURCES LIMITED</t>
  </si>
  <si>
    <t>Savannah Nickel Project</t>
  </si>
  <si>
    <t>POSEIDON NICKEL LIMITED</t>
  </si>
  <si>
    <t>Black Swan Nickel</t>
  </si>
  <si>
    <t>Windarra Nickel Project</t>
  </si>
  <si>
    <t>SALT LAKE MINING PTY LTD</t>
  </si>
  <si>
    <t>Beta-Hunt</t>
  </si>
  <si>
    <t>SIRIUS GOLD PTY LTD</t>
  </si>
  <si>
    <t>Nova Nickel Project</t>
  </si>
  <si>
    <t>Sinclair Nickel Project</t>
  </si>
  <si>
    <t>WESTERN AREAS LIMITED</t>
  </si>
  <si>
    <t>Forrestania Nickel</t>
  </si>
  <si>
    <t>XSTRATA NICKEL AUSTRALASIA OPERATIONS PTY LTD</t>
  </si>
  <si>
    <t>DAMPIER SALT LIMITED</t>
  </si>
  <si>
    <t>Dampier Operations / Dampier Salt</t>
  </si>
  <si>
    <t>Lake Macleod / Dampier Salt</t>
  </si>
  <si>
    <t>Port Hedland / Dampier Salt</t>
  </si>
  <si>
    <t>ONSLOW SALT PTY LTD</t>
  </si>
  <si>
    <t>Onslow Salt</t>
  </si>
  <si>
    <t>SHARK BAY SOLAR SALT JV</t>
  </si>
  <si>
    <t>Shark Bay Resources</t>
  </si>
  <si>
    <t>WA SALT SUPPLY KOOLYANOBBING PTY LTD</t>
  </si>
  <si>
    <t>Lake Deborah East Salt</t>
  </si>
  <si>
    <t>WESTERN SALT REFINERY PTY LTD</t>
  </si>
  <si>
    <t>ALLIANCE MINERAL ASSETS LIMITED</t>
  </si>
  <si>
    <t>Bald Hill Tantalite Project</t>
  </si>
  <si>
    <t>TIN - TANTALUM - LITHIUM</t>
  </si>
  <si>
    <t>GALAXY LITHIUM AUSTRALIA LIMITED</t>
  </si>
  <si>
    <t>Ravensthorpe Spodumene - Mt Cattlin</t>
  </si>
  <si>
    <t>GLOBAL ADVANCED METALS GREENBUSHES PTY LTD</t>
  </si>
  <si>
    <t>Greenbushes Tantalum Mine</t>
  </si>
  <si>
    <t>GLOBAL ADVANCED METALS WODGINA PTY LTD</t>
  </si>
  <si>
    <t>Wodgina Tantalum Mine</t>
  </si>
  <si>
    <t>NAGROM AND CO</t>
  </si>
  <si>
    <t>Kelmscott / Nagrom</t>
  </si>
  <si>
    <t>TALISON LITHIUM AUSTRALIA PTY LTD</t>
  </si>
  <si>
    <t>Greenbushes Lithium Mine</t>
  </si>
  <si>
    <r>
      <t xml:space="preserve">PETROLEUM </t>
    </r>
    <r>
      <rPr>
        <sz val="10"/>
        <rFont val="Arial"/>
        <family val="2"/>
      </rPr>
      <t/>
    </r>
  </si>
  <si>
    <t>(onshore facilities and pipelines covered under Petroleum Pipelines Act 1969, Petroleum (Submerged Land) Act 1982, Petroleum (Submerged Lands) Act 1982 and Petroleum Geothermal Energy Resources Act 1967)</t>
  </si>
  <si>
    <t>MINERALS</t>
  </si>
  <si>
    <t>Operating site</t>
  </si>
  <si>
    <t>TOTAL TIN - TANTALUM - LITHIUM</t>
  </si>
  <si>
    <t>TOTAL TUNGSTEN - MOLYBDENUM</t>
  </si>
  <si>
    <t>TOTAL VANADIUM - TITANIUM</t>
  </si>
  <si>
    <t>TOTAL PORTS</t>
  </si>
  <si>
    <t xml:space="preserve">TOTAL CHROMITE </t>
  </si>
  <si>
    <t>VENTUREX PILBARA PTY LTD</t>
  </si>
  <si>
    <t>DORAL FUSED MATERIALS PTY LTD</t>
  </si>
  <si>
    <t>BARRICK GOLD OF AUSTRALIA LTD</t>
  </si>
  <si>
    <t>KALGOORLIE MINING COMPANY (BULLANT) PTY LTD</t>
  </si>
  <si>
    <t xml:space="preserve">FAST JV (FLOUR AND SKM TEAM) </t>
  </si>
  <si>
    <t>MACMAHON HOLDINGS PTY LTD</t>
  </si>
  <si>
    <t>BRIERTY LTD</t>
  </si>
  <si>
    <t xml:space="preserve">LEIGHTON CONTRACTORS PTY LTD </t>
  </si>
  <si>
    <t>CONSOLIDATED NICKEL PTY LTD</t>
  </si>
  <si>
    <t>14-15</t>
  </si>
  <si>
    <t>MINETEC CHEMICAL INDUSTRIES PTY LTD</t>
  </si>
  <si>
    <t>Rockingham Zirconia Plan</t>
  </si>
  <si>
    <t>HAMMERSLEY IRON PTY LTD</t>
  </si>
  <si>
    <t>Cape Lambert</t>
  </si>
  <si>
    <t>GMK EXPLORATION PTY LTD</t>
  </si>
  <si>
    <t>KENTOR MINERALS (WA) PTY LTD</t>
  </si>
  <si>
    <t>REED RESOURCES LTD</t>
  </si>
  <si>
    <t>GHD PTY LTD</t>
  </si>
  <si>
    <t>LYCOPODIUM MINERALS PTY LTD</t>
  </si>
  <si>
    <t>LAKE JOHNSTON PTY LTD</t>
  </si>
  <si>
    <t>Column1</t>
  </si>
  <si>
    <t>Commodity</t>
  </si>
  <si>
    <t>Total employed</t>
  </si>
  <si>
    <t>Source: DMP Resources Safety Division AXTAT Reporting System.  Does not include petrolem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</si>
</sst>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General_)"/>
    <numFmt numFmtId="165" formatCode="_-* #,##0_-;\-* #,##0_-;_-* &quot;-&quot;??_-;_-@_-"/>
    <numFmt numFmtId="166" formatCode="[$-10409]#,##0;\(#,##0\)"/>
  </numFmts>
  <fonts count="43" x14ac:knownFonts="1">
    <font>
      <sz val="10"/>
      <name val="Helvetica"/>
    </font>
    <font>
      <sz val="11"/>
      <color theme="1"/>
      <name val="Calibri"/>
      <family val="2"/>
      <scheme val="minor"/>
    </font>
    <font>
      <sz val="11"/>
      <color theme="1"/>
      <name val="Calibri"/>
      <family val="2"/>
      <scheme val="minor"/>
    </font>
    <font>
      <sz val="10"/>
      <name val="MS Sans Serif"/>
      <family val="2"/>
    </font>
    <font>
      <b/>
      <sz val="10"/>
      <name val="Arial"/>
      <family val="2"/>
    </font>
    <font>
      <sz val="10"/>
      <name val="Arial"/>
      <family val="2"/>
    </font>
    <font>
      <sz val="8"/>
      <name val="Helvetica"/>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name val="Helvetica"/>
    </font>
    <font>
      <b/>
      <sz val="11"/>
      <name val="Calibri"/>
      <family val="2"/>
    </font>
    <font>
      <sz val="11"/>
      <name val="Calibri"/>
      <family val="2"/>
    </font>
    <font>
      <i/>
      <sz val="11"/>
      <name val="Calibri"/>
      <family val="2"/>
    </font>
    <font>
      <sz val="10"/>
      <color indexed="10"/>
      <name val="Arial"/>
      <family val="2"/>
    </font>
    <font>
      <sz val="8"/>
      <color indexed="81"/>
      <name val="Tahoma"/>
      <family val="2"/>
    </font>
    <font>
      <sz val="10"/>
      <name val="Calibri"/>
      <family val="2"/>
      <scheme val="minor"/>
    </font>
    <font>
      <b/>
      <sz val="10"/>
      <name val="Calibri"/>
      <family val="2"/>
      <scheme val="minor"/>
    </font>
    <font>
      <sz val="10"/>
      <name val="Calibri"/>
      <family val="2"/>
    </font>
    <font>
      <sz val="10"/>
      <color rgb="FFFF0000"/>
      <name val="Calibri"/>
      <family val="2"/>
      <scheme val="minor"/>
    </font>
    <font>
      <sz val="10"/>
      <color theme="1"/>
      <name val="Arial"/>
      <family val="2"/>
    </font>
    <font>
      <b/>
      <sz val="10"/>
      <color theme="1"/>
      <name val="Arial"/>
      <family val="2"/>
    </font>
    <font>
      <sz val="10"/>
      <color theme="0"/>
      <name val="Arial"/>
      <family val="2"/>
    </font>
    <font>
      <sz val="10"/>
      <color theme="1"/>
      <name val="Arial"/>
    </font>
    <font>
      <b/>
      <sz val="11"/>
      <name val="Helvetica"/>
      <family val="2"/>
    </font>
    <font>
      <sz val="11"/>
      <color rgb="FFFF0000"/>
      <name val="Helvetica"/>
      <family val="2"/>
    </font>
    <font>
      <sz val="11"/>
      <name val="Helvetica"/>
      <family val="2"/>
    </font>
    <font>
      <b/>
      <sz val="10"/>
      <name val="Helvetica"/>
    </font>
    <font>
      <b/>
      <sz val="11"/>
      <name val="Helvetica"/>
    </font>
  </fonts>
  <fills count="2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2"/>
        <bgColor indexed="64"/>
      </patternFill>
    </fill>
    <fill>
      <patternFill patternType="solid">
        <fgColor theme="0"/>
        <bgColor indexed="64"/>
      </patternFill>
    </fill>
    <fill>
      <patternFill patternType="solid">
        <fgColor theme="3"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3">
    <xf numFmtId="164"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17" borderId="2" applyNumberFormat="0" applyAlignment="0" applyProtection="0"/>
    <xf numFmtId="40" fontId="3" fillId="0" borderId="0" applyFon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7" borderId="0" applyNumberFormat="0" applyBorder="0" applyAlignment="0" applyProtection="0"/>
    <xf numFmtId="0" fontId="5" fillId="0" borderId="0"/>
    <xf numFmtId="0" fontId="5" fillId="0" borderId="0"/>
    <xf numFmtId="0" fontId="5" fillId="0" borderId="0"/>
    <xf numFmtId="164" fontId="24" fillId="0" borderId="0"/>
    <xf numFmtId="0" fontId="12" fillId="4" borderId="7" applyNumberFormat="0" applyFont="0" applyAlignment="0" applyProtection="0"/>
    <xf numFmtId="0" fontId="21" fillId="16" borderId="8" applyNumberFormat="0" applyAlignment="0" applyProtection="0"/>
    <xf numFmtId="9" fontId="5"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19" fillId="0" borderId="0" applyNumberFormat="0" applyFill="0" applyBorder="0" applyAlignment="0" applyProtection="0"/>
    <xf numFmtId="43" fontId="5" fillId="0" borderId="0" applyFont="0" applyFill="0" applyBorder="0" applyAlignment="0" applyProtection="0"/>
    <xf numFmtId="0" fontId="5" fillId="4" borderId="7" applyNumberFormat="0" applyFont="0" applyAlignment="0" applyProtection="0"/>
    <xf numFmtId="0" fontId="2" fillId="0" borderId="0"/>
    <xf numFmtId="0" fontId="1" fillId="0" borderId="0"/>
    <xf numFmtId="9" fontId="24" fillId="0" borderId="0" applyFont="0" applyFill="0" applyBorder="0" applyAlignment="0" applyProtection="0"/>
  </cellStyleXfs>
  <cellXfs count="120">
    <xf numFmtId="164" fontId="0" fillId="0" borderId="0" xfId="0"/>
    <xf numFmtId="164" fontId="25" fillId="0" borderId="0" xfId="0" applyFont="1"/>
    <xf numFmtId="164" fontId="26" fillId="0" borderId="0" xfId="0" applyFont="1"/>
    <xf numFmtId="164" fontId="27" fillId="0" borderId="0" xfId="0" applyFont="1"/>
    <xf numFmtId="0" fontId="4" fillId="0" borderId="0" xfId="38" applyFont="1"/>
    <xf numFmtId="165" fontId="5" fillId="0" borderId="0" xfId="48" applyNumberFormat="1" applyFont="1"/>
    <xf numFmtId="0" fontId="5" fillId="0" borderId="0" xfId="38" applyFont="1"/>
    <xf numFmtId="0" fontId="5" fillId="0" borderId="0" xfId="38"/>
    <xf numFmtId="0" fontId="4" fillId="0" borderId="0" xfId="48" applyNumberFormat="1" applyFont="1" applyAlignment="1">
      <alignment horizontal="right"/>
    </xf>
    <xf numFmtId="0" fontId="4" fillId="0" borderId="0" xfId="38" applyNumberFormat="1" applyFont="1"/>
    <xf numFmtId="0" fontId="4" fillId="0" borderId="0" xfId="38" applyFont="1" applyAlignment="1">
      <alignment horizontal="left"/>
    </xf>
    <xf numFmtId="0" fontId="28" fillId="0" borderId="0" xfId="38" applyFont="1"/>
    <xf numFmtId="164" fontId="5" fillId="19" borderId="0" xfId="41" applyFont="1" applyFill="1" applyBorder="1"/>
    <xf numFmtId="164" fontId="5" fillId="0" borderId="11" xfId="41" applyFont="1" applyFill="1" applyBorder="1" applyAlignment="1">
      <alignment vertical="top"/>
    </xf>
    <xf numFmtId="38" fontId="5" fillId="0" borderId="11" xfId="28" applyNumberFormat="1" applyFont="1" applyFill="1" applyBorder="1"/>
    <xf numFmtId="164" fontId="5" fillId="0" borderId="11" xfId="41" applyFont="1" applyFill="1" applyBorder="1" applyAlignment="1">
      <alignment horizontal="left" vertical="top" wrapText="1"/>
    </xf>
    <xf numFmtId="164" fontId="0" fillId="19" borderId="0" xfId="0" applyFill="1"/>
    <xf numFmtId="164" fontId="4" fillId="19" borderId="0" xfId="41" applyFont="1" applyFill="1" applyBorder="1"/>
    <xf numFmtId="164" fontId="5" fillId="0" borderId="17" xfId="41" applyFont="1" applyFill="1" applyBorder="1" applyAlignment="1">
      <alignment vertical="top"/>
    </xf>
    <xf numFmtId="164" fontId="5" fillId="0" borderId="16" xfId="41" applyFont="1" applyFill="1" applyBorder="1"/>
    <xf numFmtId="164" fontId="4" fillId="0" borderId="14" xfId="41" applyFont="1" applyFill="1" applyBorder="1" applyAlignment="1"/>
    <xf numFmtId="164" fontId="4" fillId="0" borderId="18" xfId="41" applyFont="1" applyFill="1" applyBorder="1"/>
    <xf numFmtId="164" fontId="4" fillId="0" borderId="18" xfId="41" applyNumberFormat="1" applyFont="1" applyFill="1" applyBorder="1" applyAlignment="1" applyProtection="1">
      <alignment horizontal="right"/>
    </xf>
    <xf numFmtId="164" fontId="4" fillId="0" borderId="13" xfId="41" applyNumberFormat="1" applyFont="1" applyFill="1" applyBorder="1" applyAlignment="1" applyProtection="1">
      <alignment horizontal="right"/>
    </xf>
    <xf numFmtId="164" fontId="4" fillId="0" borderId="15" xfId="41" applyFont="1" applyFill="1" applyBorder="1" applyAlignment="1">
      <alignment vertical="top"/>
    </xf>
    <xf numFmtId="164" fontId="5" fillId="0" borderId="10" xfId="41" applyFont="1" applyFill="1" applyBorder="1" applyAlignment="1">
      <alignment vertical="top"/>
    </xf>
    <xf numFmtId="38" fontId="4" fillId="0" borderId="10" xfId="28" applyNumberFormat="1" applyFont="1" applyFill="1" applyBorder="1"/>
    <xf numFmtId="164" fontId="4" fillId="0" borderId="12" xfId="41" applyFont="1" applyFill="1" applyBorder="1"/>
    <xf numFmtId="164" fontId="30" fillId="0" borderId="0" xfId="0" applyFont="1"/>
    <xf numFmtId="164" fontId="30" fillId="0" borderId="0" xfId="0" applyFont="1" applyAlignment="1"/>
    <xf numFmtId="0" fontId="30" fillId="20" borderId="11" xfId="38" applyFont="1" applyFill="1" applyBorder="1" applyAlignment="1" applyProtection="1">
      <alignment vertical="top" readingOrder="1"/>
      <protection locked="0"/>
    </xf>
    <xf numFmtId="0" fontId="30" fillId="0" borderId="11" xfId="38" applyFont="1" applyFill="1" applyBorder="1" applyAlignment="1" applyProtection="1">
      <alignment vertical="top" wrapText="1" readingOrder="1"/>
      <protection locked="0"/>
    </xf>
    <xf numFmtId="0" fontId="30" fillId="0" borderId="11" xfId="38" applyFont="1" applyFill="1" applyBorder="1" applyAlignment="1" applyProtection="1">
      <alignment vertical="top" readingOrder="1"/>
      <protection locked="0"/>
    </xf>
    <xf numFmtId="3" fontId="30" fillId="0" borderId="0" xfId="41" applyNumberFormat="1" applyFont="1" applyFill="1" applyBorder="1" applyAlignment="1">
      <alignment wrapText="1"/>
    </xf>
    <xf numFmtId="3" fontId="30" fillId="18" borderId="11" xfId="41" applyNumberFormat="1" applyFont="1" applyFill="1" applyBorder="1" applyAlignment="1" applyProtection="1">
      <alignment horizontal="left"/>
    </xf>
    <xf numFmtId="3" fontId="30" fillId="0" borderId="0" xfId="41" applyNumberFormat="1" applyFont="1" applyFill="1" applyBorder="1" applyAlignment="1" applyProtection="1">
      <alignment horizontal="left"/>
    </xf>
    <xf numFmtId="164" fontId="31" fillId="0" borderId="0" xfId="41" applyFont="1" applyFill="1" applyBorder="1"/>
    <xf numFmtId="164" fontId="31" fillId="0" borderId="0" xfId="0" applyFont="1" applyAlignment="1"/>
    <xf numFmtId="3" fontId="31" fillId="20" borderId="11" xfId="41" applyNumberFormat="1" applyFont="1" applyFill="1" applyBorder="1"/>
    <xf numFmtId="3" fontId="31" fillId="18" borderId="11" xfId="41" applyNumberFormat="1" applyFont="1" applyFill="1" applyBorder="1" applyAlignment="1" applyProtection="1">
      <alignment horizontal="left"/>
    </xf>
    <xf numFmtId="3" fontId="31" fillId="20" borderId="11" xfId="41" applyNumberFormat="1" applyFont="1" applyFill="1" applyBorder="1" applyAlignment="1" applyProtection="1">
      <alignment horizontal="left"/>
    </xf>
    <xf numFmtId="164" fontId="31" fillId="0" borderId="0" xfId="0" applyFont="1" applyAlignment="1">
      <alignment horizontal="right"/>
    </xf>
    <xf numFmtId="164" fontId="30" fillId="0" borderId="0" xfId="0" applyFont="1" applyAlignment="1">
      <alignment horizontal="right"/>
    </xf>
    <xf numFmtId="0" fontId="30" fillId="20" borderId="11" xfId="38" applyFont="1" applyFill="1" applyBorder="1" applyAlignment="1" applyProtection="1">
      <alignment horizontal="right" vertical="top" readingOrder="1"/>
      <protection locked="0"/>
    </xf>
    <xf numFmtId="0" fontId="30" fillId="0" borderId="11" xfId="38" applyFont="1" applyFill="1" applyBorder="1" applyAlignment="1" applyProtection="1">
      <alignment horizontal="right" vertical="top" readingOrder="1"/>
      <protection locked="0"/>
    </xf>
    <xf numFmtId="3" fontId="30" fillId="18" borderId="11" xfId="41" applyNumberFormat="1" applyFont="1" applyFill="1" applyBorder="1" applyAlignment="1" applyProtection="1">
      <alignment horizontal="right"/>
    </xf>
    <xf numFmtId="0" fontId="30" fillId="20" borderId="11" xfId="38" applyFont="1" applyFill="1" applyBorder="1" applyAlignment="1" applyProtection="1">
      <alignment horizontal="right" vertical="top" wrapText="1" readingOrder="1"/>
      <protection locked="0"/>
    </xf>
    <xf numFmtId="166" fontId="30" fillId="0" borderId="11" xfId="38" applyNumberFormat="1" applyFont="1" applyFill="1" applyBorder="1" applyAlignment="1" applyProtection="1">
      <alignment horizontal="right" vertical="top" wrapText="1" readingOrder="1"/>
      <protection locked="0"/>
    </xf>
    <xf numFmtId="3" fontId="30" fillId="18" borderId="11" xfId="41" applyNumberFormat="1" applyFont="1" applyFill="1" applyBorder="1" applyAlignment="1" applyProtection="1">
      <alignment horizontal="right" readingOrder="1"/>
    </xf>
    <xf numFmtId="166" fontId="30" fillId="20" borderId="11" xfId="38" applyNumberFormat="1" applyFont="1" applyFill="1" applyBorder="1" applyAlignment="1" applyProtection="1">
      <alignment horizontal="right" vertical="top" wrapText="1" readingOrder="1"/>
      <protection locked="0"/>
    </xf>
    <xf numFmtId="3" fontId="31" fillId="18" borderId="11" xfId="41" applyNumberFormat="1" applyFont="1" applyFill="1" applyBorder="1" applyAlignment="1" applyProtection="1">
      <alignment horizontal="right" readingOrder="1"/>
    </xf>
    <xf numFmtId="0" fontId="31" fillId="20" borderId="11" xfId="38" applyFont="1" applyFill="1" applyBorder="1" applyAlignment="1" applyProtection="1">
      <alignment horizontal="right" vertical="top" readingOrder="1"/>
      <protection locked="0"/>
    </xf>
    <xf numFmtId="166" fontId="31" fillId="20" borderId="11" xfId="38" applyNumberFormat="1" applyFont="1" applyFill="1" applyBorder="1" applyAlignment="1" applyProtection="1">
      <alignment horizontal="right" wrapText="1" readingOrder="1"/>
      <protection locked="0"/>
    </xf>
    <xf numFmtId="3" fontId="31" fillId="18" borderId="11" xfId="41" applyNumberFormat="1" applyFont="1" applyFill="1" applyBorder="1" applyAlignment="1" applyProtection="1">
      <alignment horizontal="right"/>
    </xf>
    <xf numFmtId="166" fontId="31" fillId="20" borderId="11" xfId="38" applyNumberFormat="1" applyFont="1" applyFill="1" applyBorder="1" applyAlignment="1" applyProtection="1">
      <alignment horizontal="right" vertical="top" wrapText="1" readingOrder="1"/>
      <protection locked="0"/>
    </xf>
    <xf numFmtId="0" fontId="30" fillId="0" borderId="0" xfId="41" applyNumberFormat="1" applyFont="1" applyFill="1" applyAlignment="1"/>
    <xf numFmtId="49" fontId="30" fillId="0" borderId="11" xfId="0" applyNumberFormat="1" applyFont="1" applyBorder="1"/>
    <xf numFmtId="164" fontId="32" fillId="0" borderId="0" xfId="0" applyFont="1"/>
    <xf numFmtId="164" fontId="31" fillId="20" borderId="11" xfId="41" applyFont="1" applyFill="1" applyBorder="1"/>
    <xf numFmtId="0" fontId="33" fillId="0" borderId="11" xfId="38" applyFont="1" applyFill="1" applyBorder="1" applyAlignment="1" applyProtection="1">
      <alignment vertical="top" wrapText="1" readingOrder="1"/>
      <protection locked="0"/>
    </xf>
    <xf numFmtId="166" fontId="30" fillId="0" borderId="17" xfId="38" applyNumberFormat="1" applyFont="1" applyFill="1" applyBorder="1" applyAlignment="1" applyProtection="1">
      <alignment horizontal="right" vertical="top" wrapText="1" readingOrder="1"/>
      <protection locked="0"/>
    </xf>
    <xf numFmtId="164" fontId="32" fillId="0" borderId="11" xfId="0" applyFont="1" applyBorder="1" applyAlignment="1">
      <alignment horizontal="right" vertical="center"/>
    </xf>
    <xf numFmtId="166" fontId="33" fillId="0" borderId="11" xfId="38" applyNumberFormat="1" applyFont="1" applyFill="1" applyBorder="1" applyAlignment="1" applyProtection="1">
      <alignment horizontal="right" vertical="top" wrapText="1" readingOrder="1"/>
      <protection locked="0"/>
    </xf>
    <xf numFmtId="0" fontId="31" fillId="20" borderId="11" xfId="38" applyFont="1" applyFill="1" applyBorder="1" applyAlignment="1" applyProtection="1">
      <alignment vertical="top" readingOrder="1"/>
      <protection locked="0"/>
    </xf>
    <xf numFmtId="164" fontId="31" fillId="19" borderId="11" xfId="0" applyFont="1" applyFill="1" applyBorder="1"/>
    <xf numFmtId="164" fontId="30" fillId="19" borderId="11" xfId="0" applyFont="1" applyFill="1" applyBorder="1" applyAlignment="1"/>
    <xf numFmtId="38" fontId="31" fillId="19" borderId="11" xfId="28" applyNumberFormat="1" applyFont="1" applyFill="1" applyBorder="1" applyAlignment="1">
      <alignment horizontal="right" readingOrder="1"/>
    </xf>
    <xf numFmtId="164" fontId="31" fillId="19" borderId="11" xfId="0" applyFont="1" applyFill="1" applyBorder="1" applyAlignment="1">
      <alignment horizontal="right" readingOrder="1"/>
    </xf>
    <xf numFmtId="164" fontId="31" fillId="19" borderId="11" xfId="0" applyFont="1" applyFill="1" applyBorder="1" applyAlignment="1">
      <alignment horizontal="right"/>
    </xf>
    <xf numFmtId="3" fontId="5" fillId="0" borderId="0" xfId="41" applyNumberFormat="1" applyFont="1" applyFill="1"/>
    <xf numFmtId="1" fontId="30" fillId="0" borderId="11" xfId="38" applyNumberFormat="1" applyFont="1" applyFill="1" applyBorder="1" applyAlignment="1">
      <alignment horizontal="right" readingOrder="1"/>
    </xf>
    <xf numFmtId="3" fontId="5" fillId="0" borderId="11" xfId="41" applyNumberFormat="1" applyFont="1" applyFill="1" applyBorder="1" applyAlignment="1" applyProtection="1">
      <alignment horizontal="left" wrapText="1"/>
    </xf>
    <xf numFmtId="164" fontId="30" fillId="0" borderId="11" xfId="0" applyFont="1" applyBorder="1"/>
    <xf numFmtId="164" fontId="32" fillId="0" borderId="0" xfId="0" applyFont="1" applyAlignment="1">
      <alignment horizontal="justify" vertical="center"/>
    </xf>
    <xf numFmtId="164" fontId="30" fillId="0" borderId="0" xfId="0" applyFont="1" applyFill="1"/>
    <xf numFmtId="164" fontId="33" fillId="0" borderId="0" xfId="0" applyFont="1" applyFill="1"/>
    <xf numFmtId="164" fontId="31" fillId="0" borderId="11" xfId="41" applyFont="1" applyFill="1" applyBorder="1"/>
    <xf numFmtId="164" fontId="31" fillId="0" borderId="11" xfId="0" applyFont="1" applyBorder="1" applyAlignment="1"/>
    <xf numFmtId="164" fontId="31" fillId="0" borderId="11" xfId="0" applyFont="1" applyBorder="1" applyAlignment="1">
      <alignment horizontal="right"/>
    </xf>
    <xf numFmtId="0" fontId="36" fillId="0" borderId="0" xfId="38" applyFont="1" applyBorder="1"/>
    <xf numFmtId="0" fontId="35" fillId="0" borderId="0" xfId="38" applyFont="1" applyBorder="1" applyAlignment="1">
      <alignment horizontal="right"/>
    </xf>
    <xf numFmtId="16" fontId="35" fillId="0" borderId="0" xfId="38" quotePrefix="1" applyNumberFormat="1" applyFont="1" applyBorder="1" applyAlignment="1">
      <alignment horizontal="right"/>
    </xf>
    <xf numFmtId="16" fontId="35" fillId="0" borderId="0" xfId="38" quotePrefix="1" applyNumberFormat="1" applyFont="1" applyFill="1" applyBorder="1" applyAlignment="1">
      <alignment horizontal="right"/>
    </xf>
    <xf numFmtId="16" fontId="35" fillId="0" borderId="0" xfId="38" applyNumberFormat="1" applyFont="1" applyFill="1" applyBorder="1" applyAlignment="1">
      <alignment horizontal="right"/>
    </xf>
    <xf numFmtId="0" fontId="35" fillId="0" borderId="0" xfId="38" applyFont="1" applyAlignment="1">
      <alignment horizontal="right"/>
    </xf>
    <xf numFmtId="0" fontId="34" fillId="0" borderId="0" xfId="38" applyFont="1" applyFill="1" applyBorder="1" applyAlignment="1">
      <alignment horizontal="left"/>
    </xf>
    <xf numFmtId="3" fontId="34" fillId="0" borderId="0" xfId="38" applyNumberFormat="1" applyFont="1" applyFill="1" applyBorder="1" applyProtection="1"/>
    <xf numFmtId="0" fontId="34" fillId="0" borderId="0" xfId="38" applyFont="1"/>
    <xf numFmtId="3" fontId="34" fillId="0" borderId="0" xfId="38" applyNumberFormat="1" applyFont="1"/>
    <xf numFmtId="0" fontId="34" fillId="0" borderId="0" xfId="38" applyFont="1" applyFill="1" applyBorder="1"/>
    <xf numFmtId="0" fontId="35" fillId="0" borderId="0" xfId="38" applyFont="1" applyFill="1" applyBorder="1"/>
    <xf numFmtId="3" fontId="35" fillId="0" borderId="0" xfId="38" applyNumberFormat="1" applyFont="1" applyFill="1" applyBorder="1" applyProtection="1"/>
    <xf numFmtId="3" fontId="35" fillId="0" borderId="0" xfId="38" applyNumberFormat="1" applyFont="1"/>
    <xf numFmtId="0" fontId="35" fillId="0" borderId="0" xfId="38" applyFont="1"/>
    <xf numFmtId="0" fontId="37" fillId="0" borderId="0" xfId="38" applyFont="1" applyFill="1" applyAlignment="1">
      <alignment horizontal="left"/>
    </xf>
    <xf numFmtId="3" fontId="37" fillId="0" borderId="0" xfId="38" applyNumberFormat="1" applyFont="1" applyFill="1" applyProtection="1"/>
    <xf numFmtId="0" fontId="34" fillId="0" borderId="0" xfId="38" applyFont="1" applyFill="1" applyAlignment="1">
      <alignment horizontal="left"/>
    </xf>
    <xf numFmtId="3" fontId="34" fillId="0" borderId="0" xfId="38" applyNumberFormat="1" applyFont="1" applyFill="1" applyProtection="1"/>
    <xf numFmtId="0" fontId="34" fillId="0" borderId="0" xfId="38" applyFont="1" applyFill="1"/>
    <xf numFmtId="3" fontId="34" fillId="0" borderId="0" xfId="38" applyNumberFormat="1" applyFont="1" applyFill="1"/>
    <xf numFmtId="14" fontId="35" fillId="0" borderId="0" xfId="38" quotePrefix="1" applyNumberFormat="1" applyFont="1" applyFill="1" applyAlignment="1" applyProtection="1">
      <alignment horizontal="right"/>
    </xf>
    <xf numFmtId="14" fontId="35" fillId="0" borderId="0" xfId="38" quotePrefix="1" applyNumberFormat="1" applyFont="1" applyFill="1" applyAlignment="1">
      <alignment horizontal="right"/>
    </xf>
    <xf numFmtId="14" fontId="35" fillId="0" borderId="0" xfId="38" quotePrefix="1" applyNumberFormat="1" applyFont="1" applyFill="1" applyBorder="1" applyAlignment="1">
      <alignment horizontal="right"/>
    </xf>
    <xf numFmtId="14" fontId="35" fillId="0" borderId="0" xfId="38" applyNumberFormat="1" applyFont="1" applyFill="1" applyAlignment="1" applyProtection="1">
      <alignment horizontal="right"/>
    </xf>
    <xf numFmtId="14" fontId="35" fillId="0" borderId="0" xfId="38" applyNumberFormat="1" applyFont="1" applyFill="1" applyBorder="1" applyAlignment="1">
      <alignment horizontal="right"/>
    </xf>
    <xf numFmtId="14" fontId="35" fillId="0" borderId="0" xfId="38" applyNumberFormat="1" applyFont="1" applyFill="1" applyAlignment="1">
      <alignment horizontal="right"/>
    </xf>
    <xf numFmtId="14" fontId="35" fillId="0" borderId="0" xfId="38" applyNumberFormat="1" applyFont="1" applyAlignment="1">
      <alignment horizontal="right"/>
    </xf>
    <xf numFmtId="164" fontId="38" fillId="0" borderId="0" xfId="0" applyFont="1"/>
    <xf numFmtId="164" fontId="39" fillId="0" borderId="0" xfId="0" applyFont="1"/>
    <xf numFmtId="164" fontId="40" fillId="0" borderId="0" xfId="0" applyFont="1"/>
    <xf numFmtId="164" fontId="40" fillId="0" borderId="11" xfId="0" applyFont="1" applyBorder="1"/>
    <xf numFmtId="38" fontId="40" fillId="0" borderId="11" xfId="28" applyNumberFormat="1" applyFont="1" applyBorder="1"/>
    <xf numFmtId="3" fontId="40" fillId="0" borderId="11" xfId="28" applyNumberFormat="1" applyFont="1" applyBorder="1"/>
    <xf numFmtId="38" fontId="38" fillId="0" borderId="11" xfId="28" applyNumberFormat="1" applyFont="1" applyBorder="1"/>
    <xf numFmtId="164" fontId="41" fillId="0" borderId="11" xfId="0" applyFont="1" applyBorder="1"/>
    <xf numFmtId="164" fontId="42" fillId="0" borderId="11" xfId="0" applyFont="1" applyBorder="1"/>
    <xf numFmtId="9" fontId="33" fillId="0" borderId="0" xfId="52" applyFont="1" applyFill="1"/>
    <xf numFmtId="164" fontId="4" fillId="19" borderId="0" xfId="41" applyFont="1" applyFill="1" applyAlignment="1">
      <alignment horizontal="left" wrapText="1"/>
    </xf>
    <xf numFmtId="164" fontId="5" fillId="19" borderId="0" xfId="41" applyFont="1" applyFill="1" applyAlignment="1">
      <alignment horizontal="left" vertical="top" wrapText="1"/>
    </xf>
    <xf numFmtId="164" fontId="5" fillId="19" borderId="0" xfId="41" applyFont="1" applyFill="1" applyBorder="1" applyAlignment="1">
      <alignment horizontal="left" vertical="top" wrapTex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4" xfId="38"/>
    <cellStyle name="Normal 2" xfId="39"/>
    <cellStyle name="Normal 28" xfId="40"/>
    <cellStyle name="Normal 3" xfId="50"/>
    <cellStyle name="Normal 4" xfId="51"/>
    <cellStyle name="Normal_Table 5 Employment by Site" xfId="41"/>
    <cellStyle name="Note" xfId="42" builtinId="10" customBuiltin="1"/>
    <cellStyle name="Note 2" xfId="49"/>
    <cellStyle name="Output" xfId="43" builtinId="21" customBuiltin="1"/>
    <cellStyle name="Percent" xfId="52" builtinId="5"/>
    <cellStyle name="Percent 2" xfId="44"/>
    <cellStyle name="Title" xfId="45" builtinId="15" customBuiltin="1"/>
    <cellStyle name="Total" xfId="46" builtinId="25" customBuiltin="1"/>
    <cellStyle name="Warning Text" xfId="47" builtinId="11" customBuiltin="1"/>
  </cellStyles>
  <dxfs count="38">
    <dxf>
      <font>
        <strike val="0"/>
        <outline val="0"/>
        <shadow val="0"/>
        <u val="none"/>
        <vertAlign val="baseline"/>
        <sz val="10"/>
        <color theme="1"/>
        <name val="Arial"/>
        <scheme val="none"/>
      </font>
    </dxf>
    <dxf>
      <font>
        <strike val="0"/>
        <outline val="0"/>
        <shadow val="0"/>
        <u val="none"/>
        <vertAlign val="baseline"/>
        <sz val="10"/>
        <color theme="1"/>
        <name val="Arial"/>
        <scheme val="none"/>
      </font>
      <numFmt numFmtId="3" formatCode="#,##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protection locked="1" hidden="0"/>
    </dxf>
    <dxf>
      <font>
        <strike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0" indent="0" justifyLastLine="0" shrinkToFit="0" readingOrder="0"/>
    </dxf>
    <dxf>
      <font>
        <strike val="0"/>
        <outline val="0"/>
        <shadow val="0"/>
        <u val="none"/>
        <vertAlign val="baseline"/>
        <sz val="10"/>
        <color theme="1"/>
        <name val="Arial"/>
        <scheme val="none"/>
      </font>
      <numFmt numFmtId="21" formatCode="dd\-mmm"/>
    </dxf>
    <dxf>
      <font>
        <b/>
        <i val="0"/>
        <strike val="0"/>
        <condense val="0"/>
        <extend val="0"/>
        <outline val="0"/>
        <shadow val="0"/>
        <u val="none"/>
        <vertAlign val="baseline"/>
        <sz val="10"/>
        <color theme="1"/>
        <name val="Arial"/>
        <scheme val="none"/>
      </font>
      <numFmt numFmtId="21" formatCode="dd\-mmm"/>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6" formatCode="#,##0;[Red]\-#,##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AU"/>
              <a:t>WA Minerals Employment 2014-15</a:t>
            </a:r>
          </a:p>
        </c:rich>
      </c:tx>
      <c:layout>
        <c:manualLayout>
          <c:xMode val="edge"/>
          <c:yMode val="edge"/>
          <c:x val="0.14869323932547701"/>
          <c:y val="3.5320088300220751E-2"/>
        </c:manualLayout>
      </c:layout>
      <c:overlay val="0"/>
    </c:title>
    <c:autoTitleDeleted val="0"/>
    <c:plotArea>
      <c:layout>
        <c:manualLayout>
          <c:layoutTarget val="inner"/>
          <c:xMode val="edge"/>
          <c:yMode val="edge"/>
          <c:x val="0.3415040172590259"/>
          <c:y val="0.27593878470523081"/>
          <c:w val="0.33660204571942304"/>
          <c:h val="0.45474711719421995"/>
        </c:manualLayout>
      </c:layout>
      <c:pieChart>
        <c:varyColors val="1"/>
        <c:ser>
          <c:idx val="0"/>
          <c:order val="0"/>
          <c:dPt>
            <c:idx val="1"/>
            <c:bubble3D val="0"/>
          </c:dPt>
          <c:dPt>
            <c:idx val="2"/>
            <c:bubble3D val="0"/>
          </c:dPt>
          <c:dPt>
            <c:idx val="3"/>
            <c:bubble3D val="0"/>
          </c:dPt>
          <c:dPt>
            <c:idx val="4"/>
            <c:bubble3D val="0"/>
          </c:dPt>
          <c:dPt>
            <c:idx val="5"/>
            <c:bubble3D val="0"/>
          </c:dPt>
          <c:dPt>
            <c:idx val="6"/>
            <c:bubble3D val="0"/>
          </c:dPt>
          <c:dLbls>
            <c:dLbl>
              <c:idx val="0"/>
              <c:layout>
                <c:manualLayout>
                  <c:x val="1.7150751376666169E-2"/>
                  <c:y val="3.0309746049955691E-2"/>
                </c:manualLayout>
              </c:layout>
              <c:dLblPos val="bestFit"/>
              <c:showLegendKey val="0"/>
              <c:showVal val="0"/>
              <c:showCatName val="1"/>
              <c:showSerName val="0"/>
              <c:showPercent val="1"/>
              <c:showBubbleSize val="0"/>
            </c:dLbl>
            <c:dLbl>
              <c:idx val="1"/>
              <c:layout>
                <c:manualLayout>
                  <c:x val="-5.9437882764654375E-3"/>
                  <c:y val="1.8335042556766497E-2"/>
                </c:manualLayout>
              </c:layout>
              <c:dLblPos val="bestFit"/>
              <c:showLegendKey val="0"/>
              <c:showVal val="0"/>
              <c:showCatName val="1"/>
              <c:showSerName val="0"/>
              <c:showPercent val="1"/>
              <c:showBubbleSize val="0"/>
            </c:dLbl>
            <c:dLbl>
              <c:idx val="2"/>
              <c:layout>
                <c:manualLayout>
                  <c:x val="1.1413034155044336E-2"/>
                  <c:y val="1.6444467620355403E-2"/>
                </c:manualLayout>
              </c:layout>
              <c:dLblPos val="bestFit"/>
              <c:showLegendKey val="0"/>
              <c:showVal val="0"/>
              <c:showCatName val="1"/>
              <c:showSerName val="0"/>
              <c:showPercent val="1"/>
              <c:showBubbleSize val="0"/>
            </c:dLbl>
            <c:dLbl>
              <c:idx val="3"/>
              <c:layout>
                <c:manualLayout>
                  <c:x val="-4.6372963566776358E-2"/>
                  <c:y val="4.961080600820237E-2"/>
                </c:manualLayout>
              </c:layout>
              <c:dLblPos val="bestFit"/>
              <c:showLegendKey val="0"/>
              <c:showVal val="0"/>
              <c:showCatName val="1"/>
              <c:showSerName val="0"/>
              <c:showPercent val="1"/>
              <c:showBubbleSize val="0"/>
            </c:dLbl>
            <c:dLbl>
              <c:idx val="4"/>
              <c:layout>
                <c:manualLayout>
                  <c:x val="-1.5613630451156471E-2"/>
                  <c:y val="-1.0188577204627835E-2"/>
                </c:manualLayout>
              </c:layout>
              <c:dLblPos val="bestFit"/>
              <c:showLegendKey val="0"/>
              <c:showVal val="0"/>
              <c:showCatName val="1"/>
              <c:showSerName val="0"/>
              <c:showPercent val="1"/>
              <c:showBubbleSize val="0"/>
            </c:dLbl>
            <c:dLbl>
              <c:idx val="5"/>
              <c:layout>
                <c:manualLayout>
                  <c:x val="3.4777061575294435E-2"/>
                  <c:y val="-2.9229466717314464E-2"/>
                </c:manualLayout>
              </c:layout>
              <c:showLegendKey val="0"/>
              <c:showVal val="0"/>
              <c:showCatName val="1"/>
              <c:showSerName val="0"/>
              <c:showPercent val="1"/>
              <c:showBubbleSize val="0"/>
            </c:dLbl>
            <c:dLbl>
              <c:idx val="6"/>
              <c:layout>
                <c:manualLayout>
                  <c:x val="4.2440344466745578E-2"/>
                  <c:y val="-4.1216619445748316E-2"/>
                </c:manualLayout>
              </c:layout>
              <c:dLblPos val="bestFit"/>
              <c:showLegendKey val="0"/>
              <c:showVal val="0"/>
              <c:showCatName val="1"/>
              <c:showSerName val="0"/>
              <c:showPercent val="1"/>
              <c:showBubbleSize val="0"/>
            </c:dLbl>
            <c:numFmt formatCode="0%" sourceLinked="0"/>
            <c:showLegendKey val="0"/>
            <c:showVal val="0"/>
            <c:showCatName val="1"/>
            <c:showSerName val="0"/>
            <c:showPercent val="1"/>
            <c:showBubbleSize val="0"/>
            <c:showLeaderLines val="0"/>
          </c:dLbls>
          <c:cat>
            <c:strRef>
              <c:f>'Pie Graph'!$B$6:$B$11</c:f>
              <c:strCache>
                <c:ptCount val="6"/>
                <c:pt idx="0">
                  <c:v>Iron Ore</c:v>
                </c:pt>
                <c:pt idx="1">
                  <c:v>Alumina</c:v>
                </c:pt>
                <c:pt idx="2">
                  <c:v>Gold</c:v>
                </c:pt>
                <c:pt idx="3">
                  <c:v>Nickel</c:v>
                </c:pt>
                <c:pt idx="4">
                  <c:v>Heavy Mineral Sands</c:v>
                </c:pt>
                <c:pt idx="5">
                  <c:v>Other</c:v>
                </c:pt>
              </c:strCache>
            </c:strRef>
          </c:cat>
          <c:val>
            <c:numRef>
              <c:f>'Pie Graph'!$C$6:$C$11</c:f>
              <c:numCache>
                <c:formatCode>#,##0_);[Red]\(#,##0\)</c:formatCode>
                <c:ptCount val="6"/>
                <c:pt idx="0">
                  <c:v>58092.5</c:v>
                </c:pt>
                <c:pt idx="1">
                  <c:v>7258</c:v>
                </c:pt>
                <c:pt idx="2">
                  <c:v>19175.249999999996</c:v>
                </c:pt>
                <c:pt idx="3">
                  <c:v>6096.25</c:v>
                </c:pt>
                <c:pt idx="4">
                  <c:v>2241</c:v>
                </c:pt>
                <c:pt idx="5" formatCode="#,##0">
                  <c:v>13058.916666666657</c:v>
                </c:pt>
              </c:numCache>
            </c:numRef>
          </c:val>
        </c:ser>
        <c:dLbls>
          <c:showLegendKey val="0"/>
          <c:showVal val="0"/>
          <c:showCatName val="1"/>
          <c:showSerName val="0"/>
          <c:showPercent val="1"/>
          <c:showBubbleSize val="0"/>
          <c:showLeaderLines val="0"/>
        </c:dLbls>
        <c:firstSliceAng val="0"/>
      </c:pieChart>
    </c:plotArea>
    <c:plotVisOnly val="1"/>
    <c:dispBlanksAs val="zero"/>
    <c:showDLblsOverMax val="0"/>
  </c:chart>
  <c:printSettings>
    <c:headerFooter alignWithMargins="0"/>
    <c:pageMargins b="1" l="0.75000000000000178" r="0.75000000000000178"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WA</a:t>
            </a:r>
            <a:r>
              <a:rPr lang="en-AU" baseline="0"/>
              <a:t> mining employment 2004-05 to 2014-15</a:t>
            </a:r>
            <a:endParaRPr lang="en-AU"/>
          </a:p>
        </c:rich>
      </c:tx>
      <c:layout/>
      <c:overlay val="0"/>
    </c:title>
    <c:autoTitleDeleted val="0"/>
    <c:plotArea>
      <c:layout/>
      <c:barChart>
        <c:barDir val="col"/>
        <c:grouping val="clustered"/>
        <c:varyColors val="0"/>
        <c:ser>
          <c:idx val="0"/>
          <c:order val="0"/>
          <c:tx>
            <c:strRef>
              <c:f>'Historic Financial Year'!$S$20</c:f>
              <c:strCache>
                <c:ptCount val="1"/>
                <c:pt idx="0">
                  <c:v>04-05</c:v>
                </c:pt>
              </c:strCache>
            </c:strRef>
          </c:tx>
          <c:spPr>
            <a:solidFill>
              <a:schemeClr val="accent1"/>
            </a:solidFill>
          </c:spPr>
          <c:invertIfNegative val="0"/>
          <c:val>
            <c:numRef>
              <c:f>'Historic Financial Year'!$S$21</c:f>
              <c:numCache>
                <c:formatCode>#,##0</c:formatCode>
                <c:ptCount val="1"/>
                <c:pt idx="0">
                  <c:v>50815</c:v>
                </c:pt>
              </c:numCache>
            </c:numRef>
          </c:val>
        </c:ser>
        <c:ser>
          <c:idx val="1"/>
          <c:order val="1"/>
          <c:tx>
            <c:strRef>
              <c:f>'Historic Financial Year'!$T$20</c:f>
              <c:strCache>
                <c:ptCount val="1"/>
                <c:pt idx="0">
                  <c:v>05-06</c:v>
                </c:pt>
              </c:strCache>
            </c:strRef>
          </c:tx>
          <c:invertIfNegative val="0"/>
          <c:val>
            <c:numRef>
              <c:f>'Historic Financial Year'!$T$21</c:f>
              <c:numCache>
                <c:formatCode>#,##0</c:formatCode>
                <c:ptCount val="1"/>
                <c:pt idx="0">
                  <c:v>56549</c:v>
                </c:pt>
              </c:numCache>
            </c:numRef>
          </c:val>
        </c:ser>
        <c:ser>
          <c:idx val="2"/>
          <c:order val="2"/>
          <c:tx>
            <c:strRef>
              <c:f>'Historic Financial Year'!$U$20</c:f>
              <c:strCache>
                <c:ptCount val="1"/>
                <c:pt idx="0">
                  <c:v>06-07</c:v>
                </c:pt>
              </c:strCache>
            </c:strRef>
          </c:tx>
          <c:invertIfNegative val="0"/>
          <c:val>
            <c:numRef>
              <c:f>'Historic Financial Year'!$U$21</c:f>
              <c:numCache>
                <c:formatCode>General</c:formatCode>
                <c:ptCount val="1"/>
                <c:pt idx="0">
                  <c:v>56161</c:v>
                </c:pt>
              </c:numCache>
            </c:numRef>
          </c:val>
        </c:ser>
        <c:ser>
          <c:idx val="3"/>
          <c:order val="3"/>
          <c:tx>
            <c:strRef>
              <c:f>'Historic Financial Year'!$V$20</c:f>
              <c:strCache>
                <c:ptCount val="1"/>
                <c:pt idx="0">
                  <c:v>07-08</c:v>
                </c:pt>
              </c:strCache>
            </c:strRef>
          </c:tx>
          <c:invertIfNegative val="0"/>
          <c:val>
            <c:numRef>
              <c:f>'Historic Financial Year'!$V$21</c:f>
              <c:numCache>
                <c:formatCode>General</c:formatCode>
                <c:ptCount val="1"/>
                <c:pt idx="0">
                  <c:v>66850</c:v>
                </c:pt>
              </c:numCache>
            </c:numRef>
          </c:val>
        </c:ser>
        <c:ser>
          <c:idx val="4"/>
          <c:order val="4"/>
          <c:tx>
            <c:strRef>
              <c:f>'Historic Financial Year'!$W$20</c:f>
              <c:strCache>
                <c:ptCount val="1"/>
                <c:pt idx="0">
                  <c:v> 08-09</c:v>
                </c:pt>
              </c:strCache>
            </c:strRef>
          </c:tx>
          <c:invertIfNegative val="0"/>
          <c:val>
            <c:numRef>
              <c:f>'Historic Financial Year'!$W$21</c:f>
              <c:numCache>
                <c:formatCode>#,##0</c:formatCode>
                <c:ptCount val="1"/>
                <c:pt idx="0">
                  <c:v>73676</c:v>
                </c:pt>
              </c:numCache>
            </c:numRef>
          </c:val>
        </c:ser>
        <c:ser>
          <c:idx val="5"/>
          <c:order val="5"/>
          <c:tx>
            <c:strRef>
              <c:f>'Historic Financial Year'!$X$20</c:f>
              <c:strCache>
                <c:ptCount val="1"/>
                <c:pt idx="0">
                  <c:v> 09-10</c:v>
                </c:pt>
              </c:strCache>
            </c:strRef>
          </c:tx>
          <c:invertIfNegative val="0"/>
          <c:val>
            <c:numRef>
              <c:f>'Historic Financial Year'!$X$21</c:f>
              <c:numCache>
                <c:formatCode>#,##0</c:formatCode>
                <c:ptCount val="1"/>
                <c:pt idx="0">
                  <c:v>71664</c:v>
                </c:pt>
              </c:numCache>
            </c:numRef>
          </c:val>
        </c:ser>
        <c:ser>
          <c:idx val="6"/>
          <c:order val="6"/>
          <c:tx>
            <c:strRef>
              <c:f>'Historic Financial Year'!$Y$20</c:f>
              <c:strCache>
                <c:ptCount val="1"/>
                <c:pt idx="0">
                  <c:v> 10-11</c:v>
                </c:pt>
              </c:strCache>
            </c:strRef>
          </c:tx>
          <c:spPr>
            <a:solidFill>
              <a:schemeClr val="accent2"/>
            </a:solidFill>
          </c:spPr>
          <c:invertIfNegative val="0"/>
          <c:val>
            <c:numRef>
              <c:f>'Historic Financial Year'!$Y$21</c:f>
              <c:numCache>
                <c:formatCode>#,##0</c:formatCode>
                <c:ptCount val="1"/>
                <c:pt idx="0">
                  <c:v>85162</c:v>
                </c:pt>
              </c:numCache>
            </c:numRef>
          </c:val>
        </c:ser>
        <c:ser>
          <c:idx val="7"/>
          <c:order val="7"/>
          <c:tx>
            <c:strRef>
              <c:f>'Historic Financial Year'!$Z$20</c:f>
              <c:strCache>
                <c:ptCount val="1"/>
                <c:pt idx="0">
                  <c:v> 11-12</c:v>
                </c:pt>
              </c:strCache>
            </c:strRef>
          </c:tx>
          <c:invertIfNegative val="0"/>
          <c:val>
            <c:numRef>
              <c:f>'Historic Financial Year'!$Z$21</c:f>
              <c:numCache>
                <c:formatCode>General</c:formatCode>
                <c:ptCount val="1"/>
                <c:pt idx="0">
                  <c:v>96876</c:v>
                </c:pt>
              </c:numCache>
            </c:numRef>
          </c:val>
        </c:ser>
        <c:ser>
          <c:idx val="8"/>
          <c:order val="8"/>
          <c:tx>
            <c:strRef>
              <c:f>'Historic Financial Year'!$AA$20</c:f>
              <c:strCache>
                <c:ptCount val="1"/>
                <c:pt idx="0">
                  <c:v> 12-13</c:v>
                </c:pt>
              </c:strCache>
            </c:strRef>
          </c:tx>
          <c:invertIfNegative val="0"/>
          <c:val>
            <c:numRef>
              <c:f>'Historic Financial Year'!$AA$21</c:f>
              <c:numCache>
                <c:formatCode>General</c:formatCode>
                <c:ptCount val="1"/>
                <c:pt idx="0">
                  <c:v>101698</c:v>
                </c:pt>
              </c:numCache>
            </c:numRef>
          </c:val>
        </c:ser>
        <c:ser>
          <c:idx val="9"/>
          <c:order val="9"/>
          <c:tx>
            <c:strRef>
              <c:f>'Historic Financial Year'!$AB$20</c:f>
              <c:strCache>
                <c:ptCount val="1"/>
                <c:pt idx="0">
                  <c:v>13-14</c:v>
                </c:pt>
              </c:strCache>
            </c:strRef>
          </c:tx>
          <c:invertIfNegative val="0"/>
          <c:val>
            <c:numRef>
              <c:f>'Historic Financial Year'!$AB$21</c:f>
              <c:numCache>
                <c:formatCode>#,##0</c:formatCode>
                <c:ptCount val="1"/>
                <c:pt idx="0">
                  <c:v>108975</c:v>
                </c:pt>
              </c:numCache>
            </c:numRef>
          </c:val>
        </c:ser>
        <c:ser>
          <c:idx val="10"/>
          <c:order val="10"/>
          <c:tx>
            <c:strRef>
              <c:f>'Historic Financial Year'!$AC$20</c:f>
              <c:strCache>
                <c:ptCount val="1"/>
                <c:pt idx="0">
                  <c:v>14-15</c:v>
                </c:pt>
              </c:strCache>
            </c:strRef>
          </c:tx>
          <c:invertIfNegative val="0"/>
          <c:val>
            <c:numRef>
              <c:f>'Historic Financial Year'!$AC$21</c:f>
              <c:numCache>
                <c:formatCode>General</c:formatCode>
                <c:ptCount val="1"/>
                <c:pt idx="0">
                  <c:v>105922</c:v>
                </c:pt>
              </c:numCache>
            </c:numRef>
          </c:val>
        </c:ser>
        <c:dLbls>
          <c:showLegendKey val="0"/>
          <c:showVal val="0"/>
          <c:showCatName val="0"/>
          <c:showSerName val="0"/>
          <c:showPercent val="0"/>
          <c:showBubbleSize val="0"/>
        </c:dLbls>
        <c:gapWidth val="55"/>
        <c:overlap val="-37"/>
        <c:axId val="188178432"/>
        <c:axId val="188179968"/>
      </c:barChart>
      <c:catAx>
        <c:axId val="188178432"/>
        <c:scaling>
          <c:orientation val="minMax"/>
        </c:scaling>
        <c:delete val="1"/>
        <c:axPos val="b"/>
        <c:majorTickMark val="none"/>
        <c:minorTickMark val="none"/>
        <c:tickLblPos val="nextTo"/>
        <c:crossAx val="188179968"/>
        <c:crosses val="autoZero"/>
        <c:auto val="1"/>
        <c:lblAlgn val="ctr"/>
        <c:lblOffset val="100"/>
        <c:noMultiLvlLbl val="0"/>
      </c:catAx>
      <c:valAx>
        <c:axId val="188179968"/>
        <c:scaling>
          <c:orientation val="minMax"/>
        </c:scaling>
        <c:delete val="0"/>
        <c:axPos val="l"/>
        <c:majorGridlines/>
        <c:numFmt formatCode="#,##0" sourceLinked="1"/>
        <c:majorTickMark val="none"/>
        <c:minorTickMark val="none"/>
        <c:tickLblPos val="nextTo"/>
        <c:crossAx val="18817843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5</xdr:row>
      <xdr:rowOff>83820</xdr:rowOff>
    </xdr:from>
    <xdr:to>
      <xdr:col>10</xdr:col>
      <xdr:colOff>53340</xdr:colOff>
      <xdr:row>38</xdr:row>
      <xdr:rowOff>66040</xdr:rowOff>
    </xdr:to>
    <xdr:sp macro="" textlink="">
      <xdr:nvSpPr>
        <xdr:cNvPr id="4097" name="Text Box 1"/>
        <xdr:cNvSpPr txBox="1">
          <a:spLocks noChangeArrowheads="1"/>
        </xdr:cNvSpPr>
      </xdr:nvSpPr>
      <xdr:spPr bwMode="auto">
        <a:xfrm>
          <a:off x="53340" y="922020"/>
          <a:ext cx="6096000" cy="63398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AU" sz="1200" b="1" i="0" u="none" strike="noStrike" baseline="0">
              <a:solidFill>
                <a:srgbClr val="000000"/>
              </a:solidFill>
              <a:latin typeface="Arial"/>
              <a:cs typeface="Arial"/>
            </a:rPr>
            <a:t>MINING EMPLOYMENT DATA SOURCES</a:t>
          </a:r>
          <a:endParaRPr lang="en-AU" sz="1200" b="0" i="0" u="none" strike="noStrike" baseline="0">
            <a:solidFill>
              <a:srgbClr val="000000"/>
            </a:solidFill>
            <a:latin typeface="Arial"/>
            <a:cs typeface="Arial"/>
          </a:endParaRPr>
        </a:p>
        <a:p>
          <a:pPr algn="l" rtl="0">
            <a:defRPr sz="1000"/>
          </a:pPr>
          <a:endParaRPr lang="en-AU" sz="1200" b="0" i="0" u="none" strike="noStrike" baseline="0">
            <a:solidFill>
              <a:srgbClr val="000000"/>
            </a:solidFill>
            <a:latin typeface="Arial"/>
            <a:cs typeface="Arial"/>
          </a:endParaRPr>
        </a:p>
        <a:p>
          <a:pPr algn="l" rtl="0">
            <a:defRPr sz="1000"/>
          </a:pPr>
          <a:r>
            <a:rPr lang="en-AU" sz="1200" b="0" i="0" u="none" strike="noStrike" baseline="0">
              <a:solidFill>
                <a:srgbClr val="000000"/>
              </a:solidFill>
              <a:latin typeface="Arial"/>
              <a:cs typeface="Arial"/>
            </a:rPr>
            <a:t>The Department of Mines and Petroleum (DMP) collects mining employment data from monthly accident reports which are required to be submitted by all operating mines and companies carrying out exploration on mineral and mining leases </a:t>
          </a:r>
          <a:r>
            <a:rPr lang="en-AU" sz="1200" b="0" i="0" u="none" strike="noStrike" baseline="0">
              <a:solidFill>
                <a:srgbClr val="000000"/>
              </a:solidFill>
              <a:latin typeface="Arial"/>
              <a:ea typeface="+mn-ea"/>
              <a:cs typeface="Arial"/>
            </a:rPr>
            <a:t>under </a:t>
          </a:r>
          <a:r>
            <a:rPr lang="en-AU" sz="1200" b="0" i="0" u="none" strike="noStrike" baseline="0">
              <a:solidFill>
                <a:srgbClr val="000000"/>
              </a:solidFill>
              <a:latin typeface="Arial" pitchFamily="34" charset="0"/>
              <a:ea typeface="+mn-ea"/>
              <a:cs typeface="Arial" pitchFamily="34" charset="0"/>
            </a:rPr>
            <a:t>the </a:t>
          </a:r>
          <a:r>
            <a:rPr lang="en-AU" sz="1200" b="0" i="1" baseline="0">
              <a:latin typeface="Arial" pitchFamily="34" charset="0"/>
              <a:ea typeface="+mn-ea"/>
              <a:cs typeface="Arial" pitchFamily="34" charset="0"/>
            </a:rPr>
            <a:t>Mines Safety and Inspection Act 1994</a:t>
          </a:r>
          <a:r>
            <a:rPr lang="en-AU" sz="1400" b="0" i="1" u="none" strike="noStrike" baseline="0">
              <a:solidFill>
                <a:srgbClr val="000000"/>
              </a:solidFill>
              <a:latin typeface="Arial"/>
              <a:cs typeface="Arial"/>
            </a:rPr>
            <a:t>.</a:t>
          </a:r>
          <a:r>
            <a:rPr lang="en-AU" sz="1200" b="0" i="0" u="none" strike="noStrike" baseline="0">
              <a:solidFill>
                <a:srgbClr val="000000"/>
              </a:solidFill>
              <a:latin typeface="Arial"/>
              <a:cs typeface="Arial"/>
            </a:rPr>
            <a:t>  The Resources Safety Division’s AXTAT reporting system identifies the number of direct employees and contractors (including exploration personnel) working on operating mining leases. In March 2008 legislation was introduced to capture exploration personnel working on greenfield sites.  The data does not include personnel in administrative locations located outside operating sites.</a:t>
          </a:r>
        </a:p>
        <a:p>
          <a:pPr algn="l" rtl="0">
            <a:defRPr sz="1000"/>
          </a:pPr>
          <a:endParaRPr lang="en-AU" sz="1200" b="0" i="0" u="none" strike="noStrike" baseline="0">
            <a:solidFill>
              <a:srgbClr val="000000"/>
            </a:solidFill>
            <a:latin typeface="Arial"/>
            <a:cs typeface="Arial"/>
          </a:endParaRPr>
        </a:p>
        <a:p>
          <a:pPr algn="l" rtl="0">
            <a:defRPr sz="1000"/>
          </a:pPr>
          <a:r>
            <a:rPr lang="en-AU" sz="1200" b="0" i="0" u="none" strike="noStrike" baseline="0">
              <a:solidFill>
                <a:srgbClr val="000000"/>
              </a:solidFill>
              <a:latin typeface="Arial"/>
              <a:cs typeface="Arial"/>
            </a:rPr>
            <a:t>This employment data includes sites under State Agreement Acts.</a:t>
          </a:r>
        </a:p>
        <a:p>
          <a:pPr algn="l" rtl="0">
            <a:defRPr sz="1000"/>
          </a:pPr>
          <a:endParaRPr lang="en-AU" sz="1200" b="0" i="0" u="none" strike="noStrike" baseline="0">
            <a:solidFill>
              <a:srgbClr val="000000"/>
            </a:solidFill>
            <a:latin typeface="Arial"/>
            <a:cs typeface="Arial"/>
          </a:endParaRPr>
        </a:p>
        <a:p>
          <a:pPr algn="l" rtl="0">
            <a:defRPr sz="1000"/>
          </a:pPr>
          <a:r>
            <a:rPr lang="en-AU" sz="1200" b="0" i="0" u="none" strike="noStrike" baseline="0">
              <a:solidFill>
                <a:srgbClr val="000000"/>
              </a:solidFill>
              <a:latin typeface="Arial"/>
              <a:cs typeface="Arial"/>
            </a:rPr>
            <a:t>Employment data collected and published by the Australian Bureau of Statistics (ABS) is classified using reference to the Australian and New Zealand Standard Industrial Classification (ANZSIC).  This data is therefore not directly comparable with that collected by DMP.  </a:t>
          </a:r>
        </a:p>
        <a:p>
          <a:pPr algn="l" rtl="0">
            <a:defRPr sz="1000"/>
          </a:pPr>
          <a:endParaRPr lang="en-AU" sz="1200" b="0" i="0" u="none" strike="noStrike" baseline="0">
            <a:solidFill>
              <a:srgbClr val="000000"/>
            </a:solidFill>
            <a:latin typeface="Arial"/>
            <a:cs typeface="Arial"/>
          </a:endParaRPr>
        </a:p>
        <a:p>
          <a:pPr algn="l" rtl="0">
            <a:defRPr sz="1000"/>
          </a:pPr>
          <a:r>
            <a:rPr lang="en-AU" sz="1200" b="0" i="0" u="none" strike="noStrike" baseline="0">
              <a:solidFill>
                <a:srgbClr val="000000"/>
              </a:solidFill>
              <a:latin typeface="Arial"/>
              <a:cs typeface="Arial"/>
            </a:rPr>
            <a:t>Under ANZSIC guidelines not all mining employment is reflected in ABS’s Mining industry classification.  For example:</a:t>
          </a:r>
        </a:p>
        <a:p>
          <a:pPr algn="l" rtl="0">
            <a:defRPr sz="1000"/>
          </a:pPr>
          <a:endParaRPr lang="en-AU" sz="1200" b="0" i="0" u="none" strike="noStrike" baseline="0">
            <a:solidFill>
              <a:srgbClr val="000000"/>
            </a:solidFill>
            <a:latin typeface="Arial"/>
            <a:cs typeface="Arial"/>
          </a:endParaRPr>
        </a:p>
        <a:p>
          <a:pPr algn="l" rtl="0">
            <a:defRPr sz="1000"/>
          </a:pPr>
          <a:r>
            <a:rPr lang="en-AU" sz="1200" b="0" i="0" u="none" strike="noStrike" baseline="0">
              <a:solidFill>
                <a:srgbClr val="000000"/>
              </a:solidFill>
              <a:latin typeface="Symbol"/>
            </a:rPr>
            <a:t>  </a:t>
          </a:r>
          <a:r>
            <a:rPr lang="en-AU" sz="1200" b="0" i="0" u="none" strike="noStrike" baseline="0">
              <a:solidFill>
                <a:srgbClr val="000000"/>
              </a:solidFill>
              <a:latin typeface="Arial"/>
              <a:cs typeface="Arial"/>
            </a:rPr>
            <a:t>Catering personnel working on mine sites are reflected in the Accommodation and Food Services classification and transport personnel (truck and train drivers) working on mine sites are reflected in the Postal and Warehousing industries.  </a:t>
          </a:r>
        </a:p>
        <a:p>
          <a:pPr algn="l" rtl="0">
            <a:defRPr sz="1000"/>
          </a:pPr>
          <a:r>
            <a:rPr lang="en-AU" sz="1200" b="0" i="0" u="none" strike="noStrike" baseline="0">
              <a:solidFill>
                <a:srgbClr val="000000"/>
              </a:solidFill>
              <a:latin typeface="Symbol"/>
            </a:rPr>
            <a:t>  </a:t>
          </a:r>
          <a:r>
            <a:rPr lang="en-AU" sz="1200" b="0" i="0" u="none" strike="noStrike" baseline="0">
              <a:solidFill>
                <a:srgbClr val="000000"/>
              </a:solidFill>
              <a:latin typeface="Arial"/>
              <a:cs typeface="Arial"/>
            </a:rPr>
            <a:t>Contractors employed in site preparation and removing overburden at a mine site on a contract or fee basis are listed under Site Preparation Services.</a:t>
          </a:r>
        </a:p>
        <a:p>
          <a:pPr algn="l" rtl="0">
            <a:defRPr sz="1000"/>
          </a:pPr>
          <a:r>
            <a:rPr lang="en-AU" sz="1200" b="0" i="0" u="none" strike="noStrike" baseline="0">
              <a:solidFill>
                <a:srgbClr val="000000"/>
              </a:solidFill>
              <a:latin typeface="Symbol"/>
            </a:rPr>
            <a:t>  </a:t>
          </a:r>
          <a:r>
            <a:rPr lang="en-AU" sz="1200" b="0" i="0" u="none" strike="noStrike" baseline="0">
              <a:solidFill>
                <a:srgbClr val="000000"/>
              </a:solidFill>
              <a:latin typeface="Arial"/>
              <a:cs typeface="Arial"/>
            </a:rPr>
            <a:t>Employees engaged in liquefying natural gas, production of pig iron, hot briquetted iron, alumina, the smelting and refining of metals are included in Manufacturing.</a:t>
          </a:r>
        </a:p>
        <a:p>
          <a:pPr algn="l" rtl="0">
            <a:defRPr sz="1000"/>
          </a:pPr>
          <a:r>
            <a:rPr lang="en-AU" sz="1200" b="0" i="0" u="none" strike="noStrike" baseline="0">
              <a:solidFill>
                <a:srgbClr val="000000"/>
              </a:solidFill>
              <a:latin typeface="Symbol"/>
            </a:rPr>
            <a:t>  </a:t>
          </a:r>
          <a:r>
            <a:rPr lang="en-AU" sz="1200" b="0" i="0" u="none" strike="noStrike" baseline="0">
              <a:solidFill>
                <a:srgbClr val="000000"/>
              </a:solidFill>
              <a:latin typeface="Arial"/>
              <a:cs typeface="Arial"/>
            </a:rPr>
            <a:t>Employees providing geophysical surveying services on a contract or fee basis are included in Surveying and Mapping Services.</a:t>
          </a:r>
        </a:p>
        <a:p>
          <a:pPr algn="l" rtl="0">
            <a:defRPr sz="1000"/>
          </a:pPr>
          <a:endParaRPr lang="en-AU" sz="12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4</xdr:col>
      <xdr:colOff>249767</xdr:colOff>
      <xdr:row>4</xdr:row>
      <xdr:rowOff>12700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705100" cy="647700"/>
        </a:xfrm>
        <a:prstGeom prst="rect">
          <a:avLst/>
        </a:prstGeom>
      </xdr:spPr>
    </xdr:pic>
    <xdr:clientData/>
  </xdr:twoCellAnchor>
  <xdr:twoCellAnchor editAs="oneCell">
    <xdr:from>
      <xdr:col>11</xdr:col>
      <xdr:colOff>0</xdr:colOff>
      <xdr:row>6</xdr:row>
      <xdr:rowOff>0</xdr:rowOff>
    </xdr:from>
    <xdr:to>
      <xdr:col>22</xdr:col>
      <xdr:colOff>194734</xdr:colOff>
      <xdr:row>27</xdr:row>
      <xdr:rowOff>165100</xdr:rowOff>
    </xdr:to>
    <xdr:sp macro="" textlink="">
      <xdr:nvSpPr>
        <xdr:cNvPr id="5" name="Text Box 1"/>
        <xdr:cNvSpPr txBox="1">
          <a:spLocks noChangeArrowheads="1"/>
        </xdr:cNvSpPr>
      </xdr:nvSpPr>
      <xdr:spPr bwMode="auto">
        <a:xfrm>
          <a:off x="6921500" y="952500"/>
          <a:ext cx="6946900" cy="4165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AU" sz="1200" b="1" i="0" u="none" strike="noStrike" baseline="0">
              <a:solidFill>
                <a:srgbClr val="000000"/>
              </a:solidFill>
              <a:latin typeface="Arial"/>
              <a:cs typeface="Arial"/>
            </a:rPr>
            <a:t>PETROLEUM EMPLOYMENT -  STATE LEGISLATION</a:t>
          </a:r>
        </a:p>
        <a:p>
          <a:pPr algn="l" rtl="0">
            <a:defRPr sz="1000"/>
          </a:pPr>
          <a:r>
            <a:rPr lang="en-AU" sz="1200" b="0" i="0" u="none" strike="noStrike" baseline="0">
              <a:solidFill>
                <a:srgbClr val="000000"/>
              </a:solidFill>
              <a:latin typeface="Arial"/>
              <a:cs typeface="Arial"/>
            </a:rPr>
            <a:t> </a:t>
          </a:r>
        </a:p>
        <a:p>
          <a:r>
            <a:rPr lang="en-AU" sz="1200" b="0" i="0" u="none" strike="noStrike" baseline="0">
              <a:solidFill>
                <a:srgbClr val="000000"/>
              </a:solidFill>
              <a:latin typeface="Arial"/>
              <a:ea typeface="+mn-ea"/>
              <a:cs typeface="Arial"/>
            </a:rPr>
            <a:t>On 1 January 2012, the administrative responsibility for compliance and operations support for petroleum activities in Commonwealth waters, (previously carried out by the Department of Mines and Petroleum), transferred to the National Offshore Petroleum Titles Administrator (NOPTA).</a:t>
          </a:r>
        </a:p>
        <a:p>
          <a:r>
            <a:rPr lang="en-AU" sz="1200" b="0" i="0" u="none" strike="noStrike" baseline="0">
              <a:solidFill>
                <a:srgbClr val="000000"/>
              </a:solidFill>
              <a:latin typeface="Arial"/>
              <a:ea typeface="+mn-ea"/>
              <a:cs typeface="Arial"/>
            </a:rPr>
            <a:t> </a:t>
          </a:r>
        </a:p>
        <a:p>
          <a:r>
            <a:rPr lang="en-AU" sz="1200" b="0" i="0" u="none" strike="noStrike" baseline="0">
              <a:solidFill>
                <a:srgbClr val="000000"/>
              </a:solidFill>
              <a:latin typeface="Arial"/>
              <a:ea typeface="+mn-ea"/>
              <a:cs typeface="Arial"/>
            </a:rPr>
            <a:t>Also from 1 January 2012, the responsibility for administering safety regulation for coastal waters under the Petroleum (Submerged Lands) Act 1982 reverted back to the Department of Mines and Petroleum. This service had previously been provided by the National Offshore Petroleum Safety Authority (NOPSA) which is now known as the National Offshore Petroleum Safety and Environment Management Authority (NOPSEMA). NOPSEMA is also responsible for administering safety regulation in Commonwealth waters.</a:t>
          </a:r>
        </a:p>
        <a:p>
          <a:r>
            <a:rPr lang="en-AU" sz="1200" b="0" i="0" u="none" strike="noStrike" baseline="0">
              <a:solidFill>
                <a:srgbClr val="000000"/>
              </a:solidFill>
              <a:latin typeface="Arial"/>
              <a:ea typeface="+mn-ea"/>
              <a:cs typeface="Arial"/>
            </a:rPr>
            <a:t> </a:t>
          </a:r>
        </a:p>
        <a:p>
          <a:r>
            <a:rPr lang="en-AU" sz="1200" b="0" i="0" u="none" strike="noStrike" baseline="0">
              <a:solidFill>
                <a:srgbClr val="000000"/>
              </a:solidFill>
              <a:latin typeface="Arial"/>
              <a:ea typeface="+mn-ea"/>
              <a:cs typeface="Arial"/>
            </a:rPr>
            <a:t>Employment data shown in the Statistics Digest for the Western Australia petroleum industry therefore only encompasses operations subject to State petroleum legislation.  For these areas under State jurisdiction, petroleum employment data is provided in petroleum operators’ monthly safety reports submitted to the Department of Mines and Petroleum.  This is for Western Australian petroleum facilities and pipelines both onshore and in coastal waters.  It does not cover LNG and land based service facilities.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2705100</xdr:colOff>
      <xdr:row>4</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705100"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556260</xdr:colOff>
      <xdr:row>3</xdr:row>
      <xdr:rowOff>68579</xdr:rowOff>
    </xdr:from>
    <xdr:to>
      <xdr:col>12</xdr:col>
      <xdr:colOff>222250</xdr:colOff>
      <xdr:row>25</xdr:row>
      <xdr:rowOff>84666</xdr:rowOff>
    </xdr:to>
    <xdr:graphicFrame macro="">
      <xdr:nvGraphicFramePr>
        <xdr:cNvPr id="1745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1371600</xdr:colOff>
      <xdr:row>2</xdr:row>
      <xdr:rowOff>330200</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705100" cy="647700"/>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0.13332</cdr:x>
      <cdr:y>0.85544</cdr:y>
    </cdr:from>
    <cdr:to>
      <cdr:x>0.41781</cdr:x>
      <cdr:y>0.91573</cdr:y>
    </cdr:to>
    <cdr:sp macro="" textlink="">
      <cdr:nvSpPr>
        <cdr:cNvPr id="3073" name="Text Box 1"/>
        <cdr:cNvSpPr txBox="1">
          <a:spLocks xmlns:a="http://schemas.openxmlformats.org/drawingml/2006/main" noChangeArrowheads="1"/>
        </cdr:cNvSpPr>
      </cdr:nvSpPr>
      <cdr:spPr bwMode="auto">
        <a:xfrm xmlns:a="http://schemas.openxmlformats.org/drawingml/2006/main">
          <a:off x="626245" y="2793157"/>
          <a:ext cx="1336328" cy="1968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AU" sz="800" b="0" i="0" u="none" strike="noStrike" baseline="0">
              <a:solidFill>
                <a:srgbClr val="000000"/>
              </a:solidFill>
              <a:latin typeface="Arial"/>
              <a:cs typeface="Arial"/>
            </a:rPr>
            <a:t>Source:  DMP </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428625</xdr:colOff>
      <xdr:row>4</xdr:row>
      <xdr:rowOff>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705100" cy="6477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2705100</xdr:colOff>
      <xdr:row>4</xdr:row>
      <xdr:rowOff>0</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705100" cy="647700"/>
        </a:xfrm>
        <a:prstGeom prst="rect">
          <a:avLst/>
        </a:prstGeom>
      </xdr:spPr>
    </xdr:pic>
    <xdr:clientData/>
  </xdr:twoCellAnchor>
  <xdr:twoCellAnchor>
    <xdr:from>
      <xdr:col>18</xdr:col>
      <xdr:colOff>85725</xdr:colOff>
      <xdr:row>22</xdr:row>
      <xdr:rowOff>138111</xdr:rowOff>
    </xdr:from>
    <xdr:to>
      <xdr:col>27</xdr:col>
      <xdr:colOff>28575</xdr:colOff>
      <xdr:row>43</xdr:row>
      <xdr:rowOff>66675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2" name="Table2" displayName="Table2" ref="A9:D35" totalsRowShown="0" headerRowBorderDxfId="37" tableBorderDxfId="36" totalsRowBorderDxfId="35">
  <tableColumns count="4">
    <tableColumn id="1" name="Company" dataDxfId="34" dataCellStyle="Normal_Table 5 Employment by Site"/>
    <tableColumn id="2" name="Operating site" dataDxfId="33" dataCellStyle="Normal_Table 5 Employment by Site"/>
    <tableColumn id="3" name="2013-14" dataDxfId="32" dataCellStyle="Comma"/>
    <tableColumn id="4" name="2014-15" dataDxfId="31" dataCellStyle="Normal_Table 5 Employment by Site"/>
  </tableColumns>
  <tableStyleInfo name="TableStyleMedium10" showFirstColumn="0" showLastColumn="0" showRowStripes="1" showColumnStripes="0"/>
</table>
</file>

<file path=xl/tables/table2.xml><?xml version="1.0" encoding="utf-8"?>
<table xmlns="http://schemas.openxmlformats.org/spreadsheetml/2006/main" id="1" name="Table1" displayName="Table1" ref="A7:AC21" totalsRowShown="0" headerRowDxfId="30" dataDxfId="29" headerRowCellStyle="Normal 14">
  <tableColumns count="29">
    <tableColumn id="1" name="Column1" dataDxfId="28" dataCellStyle="Normal 14"/>
    <tableColumn id="2" name="1987-88" dataDxfId="27" dataCellStyle="Normal 14"/>
    <tableColumn id="3" name="1988-89" dataDxfId="26" dataCellStyle="Normal 14"/>
    <tableColumn id="4" name="1989-90" dataDxfId="25" dataCellStyle="Normal 14"/>
    <tableColumn id="5" name="1990-91" dataDxfId="24" dataCellStyle="Normal 14"/>
    <tableColumn id="6" name="1991-92" dataDxfId="23" dataCellStyle="Normal 14"/>
    <tableColumn id="7" name="1992-93" dataDxfId="22" dataCellStyle="Normal 14"/>
    <tableColumn id="8" name="1993-94" dataDxfId="21" dataCellStyle="Normal 14"/>
    <tableColumn id="9" name="94-95" dataDxfId="20" dataCellStyle="Normal 14"/>
    <tableColumn id="10" name="95-96" dataDxfId="19" dataCellStyle="Normal 14"/>
    <tableColumn id="11" name="96-97" dataDxfId="18" dataCellStyle="Normal 14"/>
    <tableColumn id="12" name="97-98" dataDxfId="17" dataCellStyle="Normal 14"/>
    <tableColumn id="13" name="98-99" dataDxfId="16" dataCellStyle="Normal 14"/>
    <tableColumn id="14" name="99-00" dataDxfId="15" dataCellStyle="Normal 14"/>
    <tableColumn id="15" name="00-01" dataDxfId="14" dataCellStyle="Normal 14"/>
    <tableColumn id="16" name="01-02" dataDxfId="13" dataCellStyle="Normal 14"/>
    <tableColumn id="17" name="02-03" dataDxfId="12" dataCellStyle="Normal 14"/>
    <tableColumn id="18" name="03-04" dataDxfId="11" dataCellStyle="Normal 14"/>
    <tableColumn id="19" name="04-05" dataDxfId="10" dataCellStyle="Normal 14"/>
    <tableColumn id="20" name="05-06" dataDxfId="9" dataCellStyle="Normal 14"/>
    <tableColumn id="21" name="06-07" dataDxfId="8" dataCellStyle="Normal 14"/>
    <tableColumn id="22" name="07-08" dataDxfId="7"/>
    <tableColumn id="23" name=" 08-09" dataDxfId="6" dataCellStyle="Normal 14"/>
    <tableColumn id="24" name=" 09-10" dataDxfId="5" dataCellStyle="Normal 14"/>
    <tableColumn id="25" name=" 10-11" dataDxfId="4" dataCellStyle="Normal 14"/>
    <tableColumn id="26" name=" 11-12" dataDxfId="3"/>
    <tableColumn id="27" name=" 12-13" dataDxfId="2"/>
    <tableColumn id="28" name="13-14" dataDxfId="1" dataCellStyle="Normal 14"/>
    <tableColumn id="29" name="14-15" dataDxfId="0"/>
  </tableColumns>
  <tableStyleInfo name="TableStyleLight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M7:M44"/>
  <sheetViews>
    <sheetView showGridLines="0" zoomScale="90" zoomScaleNormal="90" workbookViewId="0">
      <selection activeCell="N35" sqref="N35"/>
    </sheetView>
  </sheetViews>
  <sheetFormatPr defaultRowHeight="12.75" x14ac:dyDescent="0.2"/>
  <cols>
    <col min="3" max="3" width="9.140625" customWidth="1"/>
    <col min="11" max="11" width="2.5703125" customWidth="1"/>
    <col min="13" max="13" width="9.140625" customWidth="1"/>
  </cols>
  <sheetData>
    <row r="7" spans="13:13" ht="15" x14ac:dyDescent="0.25">
      <c r="M7" s="1"/>
    </row>
    <row r="8" spans="13:13" ht="15" x14ac:dyDescent="0.25">
      <c r="M8" s="2"/>
    </row>
    <row r="9" spans="13:13" ht="15" x14ac:dyDescent="0.25">
      <c r="M9" s="2"/>
    </row>
    <row r="10" spans="13:13" ht="15" x14ac:dyDescent="0.25">
      <c r="M10" s="2"/>
    </row>
    <row r="11" spans="13:13" ht="15" x14ac:dyDescent="0.25">
      <c r="M11" s="2"/>
    </row>
    <row r="12" spans="13:13" ht="15" x14ac:dyDescent="0.25">
      <c r="M12" s="2"/>
    </row>
    <row r="13" spans="13:13" ht="15" x14ac:dyDescent="0.25">
      <c r="M13" s="2"/>
    </row>
    <row r="14" spans="13:13" ht="15" x14ac:dyDescent="0.25">
      <c r="M14" s="2"/>
    </row>
    <row r="15" spans="13:13" ht="15" x14ac:dyDescent="0.25">
      <c r="M15" s="3"/>
    </row>
    <row r="16" spans="13:13" ht="15" x14ac:dyDescent="0.25">
      <c r="M16" s="3"/>
    </row>
    <row r="17" spans="13:13" ht="15" x14ac:dyDescent="0.25">
      <c r="M17" s="3"/>
    </row>
    <row r="18" spans="13:13" ht="15" x14ac:dyDescent="0.25">
      <c r="M18" s="2"/>
    </row>
    <row r="19" spans="13:13" ht="15" x14ac:dyDescent="0.25">
      <c r="M19" s="2"/>
    </row>
    <row r="20" spans="13:13" ht="15" x14ac:dyDescent="0.25">
      <c r="M20" s="2"/>
    </row>
    <row r="21" spans="13:13" ht="15" x14ac:dyDescent="0.25">
      <c r="M21" s="2"/>
    </row>
    <row r="22" spans="13:13" ht="15" x14ac:dyDescent="0.25">
      <c r="M22" s="2"/>
    </row>
    <row r="23" spans="13:13" ht="15" x14ac:dyDescent="0.25">
      <c r="M23" s="2"/>
    </row>
    <row r="24" spans="13:13" ht="15" x14ac:dyDescent="0.25">
      <c r="M24" s="2"/>
    </row>
    <row r="25" spans="13:13" ht="15" x14ac:dyDescent="0.25">
      <c r="M25" s="2"/>
    </row>
    <row r="26" spans="13:13" ht="15" x14ac:dyDescent="0.25">
      <c r="M26" s="2"/>
    </row>
    <row r="27" spans="13:13" ht="15" x14ac:dyDescent="0.25">
      <c r="M27" s="3"/>
    </row>
    <row r="28" spans="13:13" ht="15" x14ac:dyDescent="0.25">
      <c r="M28" s="3"/>
    </row>
    <row r="29" spans="13:13" ht="15" x14ac:dyDescent="0.25">
      <c r="M29" s="3"/>
    </row>
    <row r="30" spans="13:13" ht="15" x14ac:dyDescent="0.25">
      <c r="M30" s="2"/>
    </row>
    <row r="31" spans="13:13" ht="15" x14ac:dyDescent="0.25">
      <c r="M31" s="2"/>
    </row>
    <row r="32" spans="13:13" ht="15" x14ac:dyDescent="0.25">
      <c r="M32" s="2"/>
    </row>
    <row r="33" spans="13:13" ht="15" x14ac:dyDescent="0.25">
      <c r="M33" s="2"/>
    </row>
    <row r="34" spans="13:13" ht="15" x14ac:dyDescent="0.25">
      <c r="M34" s="2"/>
    </row>
    <row r="35" spans="13:13" ht="15" x14ac:dyDescent="0.25">
      <c r="M35" s="2"/>
    </row>
    <row r="36" spans="13:13" ht="15" x14ac:dyDescent="0.25">
      <c r="M36" s="2"/>
    </row>
    <row r="37" spans="13:13" ht="15" x14ac:dyDescent="0.25">
      <c r="M37" s="2"/>
    </row>
    <row r="38" spans="13:13" ht="15" x14ac:dyDescent="0.25">
      <c r="M38" s="2"/>
    </row>
    <row r="39" spans="13:13" ht="15" x14ac:dyDescent="0.25">
      <c r="M39" s="2"/>
    </row>
    <row r="40" spans="13:13" ht="15" x14ac:dyDescent="0.25">
      <c r="M40" s="2"/>
    </row>
    <row r="41" spans="13:13" ht="15" x14ac:dyDescent="0.25">
      <c r="M41" s="2"/>
    </row>
    <row r="42" spans="13:13" ht="15" x14ac:dyDescent="0.25">
      <c r="M42" s="2"/>
    </row>
    <row r="43" spans="13:13" ht="15" x14ac:dyDescent="0.25">
      <c r="M43" s="2"/>
    </row>
    <row r="44" spans="13:13" ht="15" x14ac:dyDescent="0.25">
      <c r="M44" s="2"/>
    </row>
  </sheetData>
  <phoneticPr fontId="6" type="noConversion"/>
  <pageMargins left="0.75" right="0.75" top="1" bottom="1" header="0.5" footer="0.5"/>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1"/>
  <sheetViews>
    <sheetView topLeftCell="A286" workbookViewId="0">
      <selection activeCell="B319" sqref="B319"/>
    </sheetView>
  </sheetViews>
  <sheetFormatPr defaultRowHeight="12.75" x14ac:dyDescent="0.2"/>
  <cols>
    <col min="1" max="1" width="41.28515625" style="28" bestFit="1" customWidth="1"/>
    <col min="2" max="2" width="43.140625" style="29" bestFit="1" customWidth="1"/>
    <col min="3" max="4" width="7.5703125" style="42" bestFit="1" customWidth="1"/>
    <col min="5" max="16384" width="9.140625" style="28"/>
  </cols>
  <sheetData>
    <row r="1" spans="1:7" x14ac:dyDescent="0.2">
      <c r="E1" s="74"/>
      <c r="F1" s="74"/>
      <c r="G1" s="74"/>
    </row>
    <row r="2" spans="1:7" x14ac:dyDescent="0.2">
      <c r="E2" s="74"/>
      <c r="F2" s="74"/>
      <c r="G2" s="74"/>
    </row>
    <row r="3" spans="1:7" x14ac:dyDescent="0.2">
      <c r="E3" s="74"/>
      <c r="F3" s="74"/>
      <c r="G3" s="74"/>
    </row>
    <row r="4" spans="1:7" x14ac:dyDescent="0.2">
      <c r="E4" s="74"/>
      <c r="F4" s="74"/>
      <c r="G4" s="74"/>
    </row>
    <row r="5" spans="1:7" x14ac:dyDescent="0.2">
      <c r="A5" s="36" t="s">
        <v>257</v>
      </c>
      <c r="B5" s="37"/>
      <c r="C5" s="41"/>
      <c r="D5" s="41"/>
      <c r="E5" s="74"/>
      <c r="F5" s="74"/>
      <c r="G5" s="74"/>
    </row>
    <row r="6" spans="1:7" x14ac:dyDescent="0.2">
      <c r="A6" s="36"/>
      <c r="B6" s="37"/>
      <c r="C6" s="41"/>
      <c r="D6" s="41"/>
      <c r="E6" s="74"/>
      <c r="F6" s="74"/>
      <c r="G6" s="74"/>
    </row>
    <row r="7" spans="1:7" x14ac:dyDescent="0.2">
      <c r="A7" s="36" t="s">
        <v>531</v>
      </c>
      <c r="B7" s="37"/>
      <c r="C7" s="41"/>
      <c r="D7" s="41"/>
      <c r="E7" s="74"/>
      <c r="F7" s="74"/>
      <c r="G7" s="74"/>
    </row>
    <row r="8" spans="1:7" x14ac:dyDescent="0.2">
      <c r="A8" s="76" t="s">
        <v>258</v>
      </c>
      <c r="B8" s="77" t="s">
        <v>532</v>
      </c>
      <c r="C8" s="78" t="s">
        <v>166</v>
      </c>
      <c r="D8" s="78" t="s">
        <v>259</v>
      </c>
      <c r="E8" s="74"/>
      <c r="F8" s="74"/>
      <c r="G8" s="74"/>
    </row>
    <row r="9" spans="1:7" x14ac:dyDescent="0.2">
      <c r="A9" s="58" t="s">
        <v>2</v>
      </c>
      <c r="B9" s="30"/>
      <c r="C9" s="43"/>
      <c r="D9" s="46"/>
      <c r="E9" s="74"/>
      <c r="F9" s="74"/>
      <c r="G9" s="74"/>
    </row>
    <row r="10" spans="1:7" x14ac:dyDescent="0.2">
      <c r="A10" s="31" t="s">
        <v>260</v>
      </c>
      <c r="B10" s="32" t="s">
        <v>43</v>
      </c>
      <c r="C10" s="44">
        <v>903</v>
      </c>
      <c r="D10" s="47">
        <v>810</v>
      </c>
      <c r="E10" s="74"/>
      <c r="F10" s="74"/>
      <c r="G10" s="74"/>
    </row>
    <row r="11" spans="1:7" x14ac:dyDescent="0.2">
      <c r="A11" s="31"/>
      <c r="B11" s="32" t="s">
        <v>20</v>
      </c>
      <c r="C11" s="44">
        <v>1305</v>
      </c>
      <c r="D11" s="47">
        <v>1315</v>
      </c>
      <c r="E11" s="74"/>
      <c r="F11" s="74"/>
      <c r="G11" s="74"/>
    </row>
    <row r="12" spans="1:7" x14ac:dyDescent="0.2">
      <c r="A12" s="31"/>
      <c r="B12" s="32" t="s">
        <v>261</v>
      </c>
      <c r="C12" s="44">
        <v>1619</v>
      </c>
      <c r="D12" s="47">
        <v>1524</v>
      </c>
      <c r="E12" s="74"/>
      <c r="F12" s="74"/>
      <c r="G12" s="74"/>
    </row>
    <row r="13" spans="1:7" x14ac:dyDescent="0.2">
      <c r="A13" s="31"/>
      <c r="B13" s="32" t="s">
        <v>21</v>
      </c>
      <c r="C13" s="44">
        <v>1034</v>
      </c>
      <c r="D13" s="47">
        <v>1025</v>
      </c>
      <c r="E13" s="74"/>
      <c r="F13" s="74"/>
      <c r="G13" s="74"/>
    </row>
    <row r="14" spans="1:7" x14ac:dyDescent="0.2">
      <c r="A14" s="31"/>
      <c r="B14" s="32" t="s">
        <v>23</v>
      </c>
      <c r="C14" s="44">
        <v>333</v>
      </c>
      <c r="D14" s="47">
        <v>343</v>
      </c>
      <c r="E14" s="74"/>
      <c r="F14" s="74"/>
      <c r="G14" s="74"/>
    </row>
    <row r="15" spans="1:7" x14ac:dyDescent="0.2">
      <c r="A15" s="31" t="s">
        <v>539</v>
      </c>
      <c r="B15" s="33" t="s">
        <v>22</v>
      </c>
      <c r="C15" s="44">
        <v>82</v>
      </c>
      <c r="D15" s="47">
        <v>0</v>
      </c>
      <c r="E15" s="74"/>
      <c r="F15" s="74"/>
      <c r="G15" s="74"/>
    </row>
    <row r="16" spans="1:7" x14ac:dyDescent="0.2">
      <c r="A16" s="31" t="s">
        <v>262</v>
      </c>
      <c r="B16" s="32" t="s">
        <v>68</v>
      </c>
      <c r="C16" s="44">
        <v>371</v>
      </c>
      <c r="D16" s="47">
        <v>421</v>
      </c>
      <c r="E16" s="74"/>
      <c r="F16" s="74"/>
      <c r="G16" s="74"/>
    </row>
    <row r="17" spans="1:7" x14ac:dyDescent="0.2">
      <c r="A17" s="31"/>
      <c r="B17" s="32" t="s">
        <v>263</v>
      </c>
      <c r="C17" s="44">
        <v>1843</v>
      </c>
      <c r="D17" s="47">
        <v>1820</v>
      </c>
      <c r="E17" s="74"/>
      <c r="F17" s="74"/>
      <c r="G17" s="74"/>
    </row>
    <row r="18" spans="1:7" x14ac:dyDescent="0.2">
      <c r="A18" s="38" t="s">
        <v>3</v>
      </c>
      <c r="B18" s="30"/>
      <c r="C18" s="51">
        <v>7490</v>
      </c>
      <c r="D18" s="52">
        <v>7258</v>
      </c>
      <c r="E18" s="74"/>
      <c r="F18" s="74"/>
      <c r="G18" s="74"/>
    </row>
    <row r="19" spans="1:7" x14ac:dyDescent="0.2">
      <c r="A19" s="39" t="s">
        <v>0</v>
      </c>
      <c r="B19" s="34"/>
      <c r="C19" s="45"/>
      <c r="D19" s="48"/>
      <c r="E19" s="74"/>
      <c r="F19" s="74"/>
      <c r="G19" s="74"/>
    </row>
    <row r="20" spans="1:7" x14ac:dyDescent="0.2">
      <c r="A20" s="31" t="s">
        <v>267</v>
      </c>
      <c r="B20" s="32" t="s">
        <v>215</v>
      </c>
      <c r="C20" s="44">
        <v>591</v>
      </c>
      <c r="D20" s="47">
        <v>445</v>
      </c>
      <c r="E20" s="74"/>
      <c r="F20" s="74"/>
      <c r="G20" s="74"/>
    </row>
    <row r="21" spans="1:7" x14ac:dyDescent="0.2">
      <c r="A21" s="31" t="s">
        <v>268</v>
      </c>
      <c r="B21" s="32" t="s">
        <v>214</v>
      </c>
      <c r="C21" s="44">
        <v>6</v>
      </c>
      <c r="D21" s="47">
        <v>6</v>
      </c>
      <c r="E21" s="74"/>
      <c r="F21" s="74"/>
      <c r="G21" s="74"/>
    </row>
    <row r="22" spans="1:7" x14ac:dyDescent="0.2">
      <c r="A22" s="31" t="s">
        <v>269</v>
      </c>
      <c r="B22" s="32" t="s">
        <v>33</v>
      </c>
      <c r="C22" s="44">
        <v>345</v>
      </c>
      <c r="D22" s="47">
        <v>347</v>
      </c>
      <c r="E22" s="74"/>
      <c r="F22" s="74"/>
      <c r="G22" s="74"/>
    </row>
    <row r="23" spans="1:7" x14ac:dyDescent="0.2">
      <c r="A23" s="31" t="s">
        <v>270</v>
      </c>
      <c r="B23" s="32" t="s">
        <v>69</v>
      </c>
      <c r="C23" s="44">
        <v>880</v>
      </c>
      <c r="D23" s="47">
        <v>864</v>
      </c>
      <c r="E23" s="74"/>
      <c r="F23" s="74"/>
      <c r="G23" s="74"/>
    </row>
    <row r="24" spans="1:7" x14ac:dyDescent="0.2">
      <c r="A24" s="31" t="s">
        <v>271</v>
      </c>
      <c r="B24" s="32" t="s">
        <v>272</v>
      </c>
      <c r="C24" s="44">
        <v>0</v>
      </c>
      <c r="D24" s="47">
        <v>5</v>
      </c>
      <c r="E24" s="74"/>
      <c r="F24" s="74"/>
      <c r="G24" s="74"/>
    </row>
    <row r="25" spans="1:7" x14ac:dyDescent="0.2">
      <c r="A25" s="31" t="s">
        <v>273</v>
      </c>
      <c r="B25" s="32" t="s">
        <v>213</v>
      </c>
      <c r="C25" s="44">
        <v>129</v>
      </c>
      <c r="D25" s="47">
        <v>81</v>
      </c>
      <c r="E25" s="74"/>
      <c r="F25" s="74"/>
      <c r="G25" s="74"/>
    </row>
    <row r="26" spans="1:7" x14ac:dyDescent="0.2">
      <c r="A26" s="31" t="s">
        <v>274</v>
      </c>
      <c r="B26" s="32" t="s">
        <v>96</v>
      </c>
      <c r="C26" s="44">
        <v>692</v>
      </c>
      <c r="D26" s="47">
        <v>783</v>
      </c>
      <c r="E26" s="74"/>
      <c r="F26" s="74"/>
      <c r="G26" s="74"/>
    </row>
    <row r="27" spans="1:7" x14ac:dyDescent="0.2">
      <c r="A27" s="31" t="s">
        <v>538</v>
      </c>
      <c r="B27" s="35" t="s">
        <v>214</v>
      </c>
      <c r="C27" s="44">
        <v>6</v>
      </c>
      <c r="D27" s="47">
        <v>0</v>
      </c>
      <c r="E27" s="74"/>
      <c r="F27" s="74"/>
      <c r="G27" s="74"/>
    </row>
    <row r="28" spans="1:7" x14ac:dyDescent="0.2">
      <c r="A28" s="39" t="s">
        <v>1</v>
      </c>
      <c r="B28" s="34"/>
      <c r="C28" s="53">
        <v>2649</v>
      </c>
      <c r="D28" s="50">
        <v>2531</v>
      </c>
      <c r="E28" s="74"/>
      <c r="F28" s="74"/>
      <c r="G28" s="74"/>
    </row>
    <row r="29" spans="1:7" x14ac:dyDescent="0.2">
      <c r="A29" s="40" t="s">
        <v>4</v>
      </c>
      <c r="B29" s="30"/>
      <c r="C29" s="43"/>
      <c r="D29" s="49"/>
      <c r="E29" s="74"/>
      <c r="F29" s="74"/>
      <c r="G29" s="74"/>
    </row>
    <row r="30" spans="1:7" x14ac:dyDescent="0.2">
      <c r="A30" s="31" t="s">
        <v>265</v>
      </c>
      <c r="B30" s="32" t="s">
        <v>71</v>
      </c>
      <c r="C30" s="44">
        <v>216</v>
      </c>
      <c r="D30" s="47">
        <v>260</v>
      </c>
      <c r="E30" s="74"/>
      <c r="F30" s="74"/>
      <c r="G30" s="74"/>
    </row>
    <row r="31" spans="1:7" x14ac:dyDescent="0.2">
      <c r="A31" s="31" t="s">
        <v>266</v>
      </c>
      <c r="B31" s="32" t="s">
        <v>70</v>
      </c>
      <c r="C31" s="44">
        <v>422</v>
      </c>
      <c r="D31" s="47">
        <v>698</v>
      </c>
      <c r="E31" s="74"/>
      <c r="F31" s="74"/>
      <c r="G31" s="74"/>
    </row>
    <row r="32" spans="1:7" x14ac:dyDescent="0.2">
      <c r="A32" s="40" t="s">
        <v>5</v>
      </c>
      <c r="B32" s="30"/>
      <c r="C32" s="51">
        <v>638</v>
      </c>
      <c r="D32" s="52">
        <v>958</v>
      </c>
      <c r="E32" s="74"/>
      <c r="F32" s="74"/>
      <c r="G32" s="74"/>
    </row>
    <row r="33" spans="1:7" x14ac:dyDescent="0.2">
      <c r="A33" s="39" t="s">
        <v>25</v>
      </c>
      <c r="B33" s="34"/>
      <c r="C33" s="45"/>
      <c r="D33" s="48"/>
      <c r="E33" s="74"/>
      <c r="F33" s="74"/>
      <c r="G33" s="74"/>
    </row>
    <row r="34" spans="1:7" x14ac:dyDescent="0.2">
      <c r="A34" s="31" t="s">
        <v>275</v>
      </c>
      <c r="B34" s="32" t="s">
        <v>72</v>
      </c>
      <c r="C34" s="44">
        <v>1311</v>
      </c>
      <c r="D34" s="47">
        <v>1105</v>
      </c>
      <c r="E34" s="74"/>
      <c r="F34" s="74"/>
      <c r="G34" s="74"/>
    </row>
    <row r="35" spans="1:7" x14ac:dyDescent="0.2">
      <c r="A35" s="31" t="s">
        <v>276</v>
      </c>
      <c r="B35" s="32" t="s">
        <v>277</v>
      </c>
      <c r="C35" s="44">
        <v>258</v>
      </c>
      <c r="D35" s="47">
        <v>190</v>
      </c>
      <c r="E35" s="74"/>
      <c r="F35" s="74"/>
      <c r="G35" s="74"/>
    </row>
    <row r="36" spans="1:7" x14ac:dyDescent="0.2">
      <c r="A36" s="31" t="s">
        <v>278</v>
      </c>
      <c r="B36" s="32" t="s">
        <v>121</v>
      </c>
      <c r="C36" s="44">
        <v>3</v>
      </c>
      <c r="D36" s="47">
        <v>3</v>
      </c>
      <c r="E36" s="74"/>
      <c r="F36" s="74"/>
      <c r="G36" s="74"/>
    </row>
    <row r="37" spans="1:7" x14ac:dyDescent="0.2">
      <c r="A37" s="39" t="s">
        <v>26</v>
      </c>
      <c r="B37" s="34"/>
      <c r="C37" s="53">
        <v>1572</v>
      </c>
      <c r="D37" s="50">
        <v>1298</v>
      </c>
      <c r="E37" s="74"/>
      <c r="F37" s="74"/>
      <c r="G37" s="74"/>
    </row>
    <row r="38" spans="1:7" x14ac:dyDescent="0.2">
      <c r="A38" s="40" t="s">
        <v>6</v>
      </c>
      <c r="B38" s="30"/>
      <c r="C38" s="43"/>
      <c r="D38" s="49"/>
      <c r="E38" s="74"/>
      <c r="F38" s="74"/>
      <c r="G38" s="74"/>
    </row>
    <row r="39" spans="1:7" x14ac:dyDescent="0.2">
      <c r="A39" s="31" t="s">
        <v>279</v>
      </c>
      <c r="B39" s="32" t="s">
        <v>280</v>
      </c>
      <c r="C39" s="44">
        <v>0</v>
      </c>
      <c r="D39" s="47">
        <v>1</v>
      </c>
      <c r="E39" s="74"/>
      <c r="F39" s="74"/>
      <c r="G39" s="74"/>
    </row>
    <row r="40" spans="1:7" x14ac:dyDescent="0.2">
      <c r="A40" s="31" t="s">
        <v>285</v>
      </c>
      <c r="B40" s="31" t="s">
        <v>286</v>
      </c>
      <c r="C40" s="31">
        <v>507</v>
      </c>
      <c r="D40" s="31">
        <v>444</v>
      </c>
      <c r="E40" s="75"/>
      <c r="F40" s="74"/>
      <c r="G40" s="74"/>
    </row>
    <row r="41" spans="1:7" x14ac:dyDescent="0.2">
      <c r="A41" s="31" t="s">
        <v>281</v>
      </c>
      <c r="B41" s="55" t="s">
        <v>73</v>
      </c>
      <c r="C41" s="44">
        <v>542</v>
      </c>
      <c r="D41" s="47">
        <v>676</v>
      </c>
      <c r="E41" s="74"/>
      <c r="F41" s="74"/>
      <c r="G41" s="74"/>
    </row>
    <row r="42" spans="1:7" x14ac:dyDescent="0.2">
      <c r="A42" s="31" t="s">
        <v>282</v>
      </c>
      <c r="B42" s="32" t="s">
        <v>126</v>
      </c>
      <c r="C42" s="44">
        <v>81</v>
      </c>
      <c r="D42" s="47">
        <v>111</v>
      </c>
      <c r="E42" s="74"/>
      <c r="F42" s="74"/>
      <c r="G42" s="74"/>
    </row>
    <row r="43" spans="1:7" x14ac:dyDescent="0.2">
      <c r="A43" s="31" t="s">
        <v>283</v>
      </c>
      <c r="B43" s="32" t="s">
        <v>284</v>
      </c>
      <c r="C43" s="44">
        <v>880</v>
      </c>
      <c r="D43" s="47">
        <v>783</v>
      </c>
      <c r="E43" s="74"/>
      <c r="F43" s="74"/>
      <c r="G43" s="74"/>
    </row>
    <row r="44" spans="1:7" x14ac:dyDescent="0.2">
      <c r="A44" s="31"/>
      <c r="B44" s="32" t="s">
        <v>98</v>
      </c>
      <c r="C44" s="44">
        <v>445</v>
      </c>
      <c r="D44" s="47">
        <v>456</v>
      </c>
      <c r="E44" s="74"/>
      <c r="F44" s="74"/>
      <c r="G44" s="74"/>
    </row>
    <row r="45" spans="1:7" x14ac:dyDescent="0.2">
      <c r="A45" s="57" t="s">
        <v>540</v>
      </c>
      <c r="B45" s="32" t="s">
        <v>218</v>
      </c>
      <c r="C45" s="44">
        <v>203</v>
      </c>
      <c r="D45" s="47">
        <v>0</v>
      </c>
      <c r="E45" s="74"/>
      <c r="F45" s="74"/>
      <c r="G45" s="74"/>
    </row>
    <row r="46" spans="1:7" x14ac:dyDescent="0.2">
      <c r="A46" s="31"/>
      <c r="B46" s="32" t="s">
        <v>44</v>
      </c>
      <c r="C46" s="44">
        <v>223</v>
      </c>
      <c r="D46" s="47">
        <v>0</v>
      </c>
      <c r="E46" s="74"/>
      <c r="F46" s="74"/>
      <c r="G46" s="74"/>
    </row>
    <row r="47" spans="1:7" x14ac:dyDescent="0.2">
      <c r="A47" s="31"/>
      <c r="B47" s="32" t="s">
        <v>45</v>
      </c>
      <c r="C47" s="44">
        <v>216</v>
      </c>
      <c r="D47" s="47">
        <v>0</v>
      </c>
      <c r="E47" s="74"/>
      <c r="F47" s="74"/>
      <c r="G47" s="74"/>
    </row>
    <row r="48" spans="1:7" x14ac:dyDescent="0.2">
      <c r="A48" s="31"/>
      <c r="B48" s="57" t="s">
        <v>46</v>
      </c>
      <c r="C48" s="44">
        <v>282</v>
      </c>
      <c r="D48" s="47">
        <v>0</v>
      </c>
      <c r="E48" s="74"/>
      <c r="F48" s="74"/>
      <c r="G48" s="74"/>
    </row>
    <row r="49" spans="1:7" x14ac:dyDescent="0.2">
      <c r="A49" s="31"/>
      <c r="B49" s="56" t="s">
        <v>216</v>
      </c>
      <c r="C49" s="44">
        <v>371</v>
      </c>
      <c r="D49" s="47">
        <v>0</v>
      </c>
      <c r="E49" s="74"/>
      <c r="F49" s="74"/>
      <c r="G49" s="74"/>
    </row>
    <row r="50" spans="1:7" x14ac:dyDescent="0.2">
      <c r="A50" s="31" t="s">
        <v>287</v>
      </c>
      <c r="B50" s="32" t="s">
        <v>230</v>
      </c>
      <c r="C50" s="44">
        <v>9</v>
      </c>
      <c r="D50" s="47">
        <v>9</v>
      </c>
      <c r="E50" s="74"/>
      <c r="F50" s="74"/>
      <c r="G50" s="74"/>
    </row>
    <row r="51" spans="1:7" x14ac:dyDescent="0.2">
      <c r="A51" s="31" t="s">
        <v>288</v>
      </c>
      <c r="B51" s="32" t="s">
        <v>289</v>
      </c>
      <c r="C51" s="44">
        <v>0</v>
      </c>
      <c r="D51" s="47">
        <v>7</v>
      </c>
      <c r="E51" s="74"/>
      <c r="F51" s="74"/>
      <c r="G51" s="74"/>
    </row>
    <row r="52" spans="1:7" x14ac:dyDescent="0.2">
      <c r="A52" s="31" t="s">
        <v>290</v>
      </c>
      <c r="B52" s="32" t="s">
        <v>291</v>
      </c>
      <c r="C52" s="44">
        <v>0</v>
      </c>
      <c r="D52" s="47">
        <v>2.75</v>
      </c>
      <c r="E52" s="74"/>
      <c r="F52" s="74"/>
      <c r="G52" s="74"/>
    </row>
    <row r="53" spans="1:7" x14ac:dyDescent="0.2">
      <c r="A53" s="31" t="s">
        <v>292</v>
      </c>
      <c r="B53" s="32" t="s">
        <v>125</v>
      </c>
      <c r="C53" s="44">
        <v>5</v>
      </c>
      <c r="D53" s="47">
        <v>0</v>
      </c>
      <c r="E53" s="74"/>
      <c r="F53" s="74"/>
      <c r="G53" s="74"/>
    </row>
    <row r="54" spans="1:7" x14ac:dyDescent="0.2">
      <c r="A54" s="31"/>
      <c r="B54" s="32" t="s">
        <v>293</v>
      </c>
      <c r="C54" s="44">
        <v>0</v>
      </c>
      <c r="D54" s="47">
        <v>6</v>
      </c>
      <c r="E54" s="74"/>
      <c r="F54" s="74"/>
      <c r="G54" s="74"/>
    </row>
    <row r="55" spans="1:7" x14ac:dyDescent="0.2">
      <c r="A55" s="31"/>
      <c r="B55" s="32" t="s">
        <v>217</v>
      </c>
      <c r="C55" s="44">
        <v>3</v>
      </c>
      <c r="D55" s="47">
        <v>0</v>
      </c>
      <c r="E55" s="75"/>
      <c r="F55" s="74"/>
      <c r="G55" s="74"/>
    </row>
    <row r="56" spans="1:7" x14ac:dyDescent="0.2">
      <c r="A56" s="31" t="s">
        <v>294</v>
      </c>
      <c r="B56" s="32" t="s">
        <v>295</v>
      </c>
      <c r="C56" s="44">
        <v>0</v>
      </c>
      <c r="D56" s="47">
        <v>6</v>
      </c>
      <c r="E56" s="74"/>
      <c r="F56" s="74"/>
      <c r="G56" s="74"/>
    </row>
    <row r="57" spans="1:7" x14ac:dyDescent="0.2">
      <c r="A57" s="31" t="s">
        <v>296</v>
      </c>
      <c r="B57" s="32" t="s">
        <v>31</v>
      </c>
      <c r="C57" s="44">
        <v>5</v>
      </c>
      <c r="D57" s="47">
        <v>2</v>
      </c>
      <c r="E57" s="74"/>
      <c r="F57" s="74"/>
      <c r="G57" s="74"/>
    </row>
    <row r="58" spans="1:7" x14ac:dyDescent="0.2">
      <c r="A58" s="31" t="s">
        <v>297</v>
      </c>
      <c r="B58" s="32" t="s">
        <v>298</v>
      </c>
      <c r="C58" s="44">
        <v>0</v>
      </c>
      <c r="D58" s="47">
        <v>1</v>
      </c>
      <c r="E58" s="74"/>
      <c r="F58" s="74"/>
      <c r="G58" s="74"/>
    </row>
    <row r="59" spans="1:7" x14ac:dyDescent="0.2">
      <c r="A59" s="31" t="s">
        <v>299</v>
      </c>
      <c r="B59" s="32" t="s">
        <v>300</v>
      </c>
      <c r="C59" s="44">
        <v>97</v>
      </c>
      <c r="D59" s="47">
        <v>102</v>
      </c>
      <c r="E59" s="74"/>
      <c r="F59" s="74"/>
      <c r="G59" s="74"/>
    </row>
    <row r="60" spans="1:7" x14ac:dyDescent="0.2">
      <c r="A60" s="31" t="s">
        <v>301</v>
      </c>
      <c r="B60" s="32" t="s">
        <v>302</v>
      </c>
      <c r="C60" s="44">
        <v>0</v>
      </c>
      <c r="D60" s="47">
        <v>1</v>
      </c>
      <c r="E60" s="74"/>
      <c r="F60" s="74"/>
      <c r="G60" s="74"/>
    </row>
    <row r="61" spans="1:7" x14ac:dyDescent="0.2">
      <c r="A61" s="31" t="s">
        <v>303</v>
      </c>
      <c r="B61" s="32" t="s">
        <v>304</v>
      </c>
      <c r="C61" s="44">
        <v>0</v>
      </c>
      <c r="D61" s="47">
        <v>2</v>
      </c>
      <c r="E61" s="74"/>
      <c r="F61" s="74"/>
      <c r="G61" s="74"/>
    </row>
    <row r="62" spans="1:7" x14ac:dyDescent="0.2">
      <c r="A62" s="31" t="s">
        <v>305</v>
      </c>
      <c r="B62" s="32" t="s">
        <v>217</v>
      </c>
      <c r="C62" s="44">
        <v>0</v>
      </c>
      <c r="D62" s="47">
        <v>8.1666666666666661</v>
      </c>
      <c r="E62" s="75"/>
      <c r="F62" s="74"/>
      <c r="G62" s="74"/>
    </row>
    <row r="63" spans="1:7" x14ac:dyDescent="0.2">
      <c r="A63" s="31" t="s">
        <v>306</v>
      </c>
      <c r="B63" s="32" t="s">
        <v>111</v>
      </c>
      <c r="C63" s="44">
        <v>19</v>
      </c>
      <c r="D63" s="47">
        <v>18</v>
      </c>
      <c r="E63" s="74"/>
      <c r="F63" s="74"/>
      <c r="G63" s="74"/>
    </row>
    <row r="64" spans="1:7" x14ac:dyDescent="0.2">
      <c r="A64" s="31" t="s">
        <v>307</v>
      </c>
      <c r="B64" s="32" t="s">
        <v>218</v>
      </c>
      <c r="C64" s="44">
        <v>198</v>
      </c>
      <c r="D64" s="47">
        <v>459</v>
      </c>
      <c r="E64" s="74"/>
      <c r="F64" s="74"/>
      <c r="G64" s="74"/>
    </row>
    <row r="65" spans="1:7" x14ac:dyDescent="0.2">
      <c r="A65" s="31" t="s">
        <v>308</v>
      </c>
      <c r="B65" s="32" t="s">
        <v>309</v>
      </c>
      <c r="C65" s="44">
        <v>0</v>
      </c>
      <c r="D65" s="47">
        <v>2</v>
      </c>
      <c r="E65" s="74"/>
      <c r="F65" s="74"/>
      <c r="G65" s="74"/>
    </row>
    <row r="66" spans="1:7" x14ac:dyDescent="0.2">
      <c r="A66" s="31" t="s">
        <v>310</v>
      </c>
      <c r="B66" s="32" t="s">
        <v>74</v>
      </c>
      <c r="C66" s="44">
        <v>176</v>
      </c>
      <c r="D66" s="47">
        <v>200</v>
      </c>
      <c r="E66" s="74"/>
      <c r="F66" s="74"/>
      <c r="G66" s="74"/>
    </row>
    <row r="67" spans="1:7" x14ac:dyDescent="0.2">
      <c r="A67" s="31" t="s">
        <v>311</v>
      </c>
      <c r="B67" s="31" t="s">
        <v>312</v>
      </c>
      <c r="C67" s="31">
        <v>0</v>
      </c>
      <c r="D67" s="31">
        <v>9</v>
      </c>
      <c r="E67" s="74"/>
      <c r="F67" s="74"/>
      <c r="G67" s="74"/>
    </row>
    <row r="68" spans="1:7" x14ac:dyDescent="0.2">
      <c r="A68" s="31" t="s">
        <v>313</v>
      </c>
      <c r="B68" s="31" t="s">
        <v>100</v>
      </c>
      <c r="C68" s="31">
        <v>7</v>
      </c>
      <c r="D68" s="31">
        <v>6</v>
      </c>
      <c r="E68" s="75"/>
      <c r="F68" s="74"/>
      <c r="G68" s="74"/>
    </row>
    <row r="69" spans="1:7" x14ac:dyDescent="0.2">
      <c r="A69" s="31"/>
      <c r="B69" s="31" t="s">
        <v>99</v>
      </c>
      <c r="C69" s="31">
        <v>31</v>
      </c>
      <c r="D69" s="31">
        <v>31</v>
      </c>
      <c r="E69" s="74"/>
      <c r="F69" s="74"/>
      <c r="G69" s="74"/>
    </row>
    <row r="70" spans="1:7" x14ac:dyDescent="0.2">
      <c r="A70" s="31" t="s">
        <v>314</v>
      </c>
      <c r="B70" s="31" t="s">
        <v>75</v>
      </c>
      <c r="C70" s="31">
        <v>19</v>
      </c>
      <c r="D70" s="31">
        <v>8</v>
      </c>
      <c r="E70" s="74"/>
      <c r="F70" s="74"/>
      <c r="G70" s="74"/>
    </row>
    <row r="71" spans="1:7" x14ac:dyDescent="0.2">
      <c r="A71" s="31"/>
      <c r="B71" s="31" t="s">
        <v>315</v>
      </c>
      <c r="C71" s="31">
        <v>18</v>
      </c>
      <c r="D71" s="31">
        <v>6</v>
      </c>
      <c r="E71" s="74"/>
      <c r="F71" s="74"/>
      <c r="G71" s="74"/>
    </row>
    <row r="72" spans="1:7" x14ac:dyDescent="0.2">
      <c r="A72" s="31"/>
      <c r="B72" s="31" t="s">
        <v>97</v>
      </c>
      <c r="C72" s="31">
        <v>10</v>
      </c>
      <c r="D72" s="31">
        <v>0</v>
      </c>
      <c r="E72" s="74"/>
      <c r="F72" s="74"/>
      <c r="G72" s="74"/>
    </row>
    <row r="73" spans="1:7" x14ac:dyDescent="0.2">
      <c r="A73" s="31" t="s">
        <v>552</v>
      </c>
      <c r="B73" s="31" t="s">
        <v>219</v>
      </c>
      <c r="C73" s="31">
        <v>46</v>
      </c>
      <c r="D73" s="31">
        <v>0</v>
      </c>
      <c r="E73" s="75"/>
      <c r="F73" s="74"/>
      <c r="G73" s="74"/>
    </row>
    <row r="74" spans="1:7" x14ac:dyDescent="0.2">
      <c r="A74" s="31" t="s">
        <v>316</v>
      </c>
      <c r="B74" s="32" t="s">
        <v>231</v>
      </c>
      <c r="C74" s="44">
        <v>5</v>
      </c>
      <c r="D74" s="47">
        <v>0</v>
      </c>
      <c r="E74" s="74"/>
      <c r="F74" s="74"/>
      <c r="G74" s="74"/>
    </row>
    <row r="75" spans="1:7" x14ac:dyDescent="0.2">
      <c r="A75" s="31" t="s">
        <v>317</v>
      </c>
      <c r="B75" s="32" t="s">
        <v>318</v>
      </c>
      <c r="C75" s="44">
        <v>0</v>
      </c>
      <c r="D75" s="47">
        <v>2</v>
      </c>
      <c r="E75" s="74"/>
      <c r="F75" s="74"/>
      <c r="G75" s="74"/>
    </row>
    <row r="76" spans="1:7" x14ac:dyDescent="0.2">
      <c r="A76" s="31" t="s">
        <v>319</v>
      </c>
      <c r="B76" s="32" t="s">
        <v>44</v>
      </c>
      <c r="C76" s="44">
        <v>514</v>
      </c>
      <c r="D76" s="47">
        <v>865</v>
      </c>
      <c r="E76" s="74"/>
      <c r="F76" s="74"/>
      <c r="G76" s="74"/>
    </row>
    <row r="77" spans="1:7" x14ac:dyDescent="0.2">
      <c r="A77" s="31" t="s">
        <v>320</v>
      </c>
      <c r="B77" s="32" t="s">
        <v>321</v>
      </c>
      <c r="C77" s="31">
        <v>0</v>
      </c>
      <c r="D77" s="32">
        <v>21</v>
      </c>
      <c r="E77" s="74"/>
      <c r="F77" s="74"/>
      <c r="G77" s="74"/>
    </row>
    <row r="78" spans="1:7" x14ac:dyDescent="0.2">
      <c r="A78" s="31" t="s">
        <v>322</v>
      </c>
      <c r="B78" s="32" t="s">
        <v>220</v>
      </c>
      <c r="C78" s="31">
        <v>22</v>
      </c>
      <c r="D78" s="32">
        <v>255</v>
      </c>
      <c r="E78" s="74"/>
      <c r="F78" s="74"/>
      <c r="G78" s="74"/>
    </row>
    <row r="79" spans="1:7" x14ac:dyDescent="0.2">
      <c r="A79" s="31" t="s">
        <v>323</v>
      </c>
      <c r="B79" s="32" t="s">
        <v>48</v>
      </c>
      <c r="C79" s="31">
        <v>10</v>
      </c>
      <c r="D79" s="32">
        <v>6</v>
      </c>
      <c r="E79" s="74"/>
      <c r="F79" s="74"/>
      <c r="G79" s="74"/>
    </row>
    <row r="80" spans="1:7" x14ac:dyDescent="0.2">
      <c r="A80" s="31" t="s">
        <v>324</v>
      </c>
      <c r="B80" s="32" t="s">
        <v>221</v>
      </c>
      <c r="C80" s="31">
        <v>145</v>
      </c>
      <c r="D80" s="32">
        <v>200</v>
      </c>
      <c r="E80" s="74"/>
      <c r="F80" s="74"/>
      <c r="G80" s="74"/>
    </row>
    <row r="81" spans="1:7" x14ac:dyDescent="0.2">
      <c r="A81" s="31" t="s">
        <v>325</v>
      </c>
      <c r="B81" s="32" t="s">
        <v>232</v>
      </c>
      <c r="C81" s="31">
        <v>3</v>
      </c>
      <c r="D81" s="32">
        <v>0</v>
      </c>
      <c r="E81" s="74"/>
      <c r="F81" s="74"/>
      <c r="G81" s="74"/>
    </row>
    <row r="82" spans="1:7" x14ac:dyDescent="0.2">
      <c r="A82" s="31" t="s">
        <v>328</v>
      </c>
      <c r="B82" s="31" t="s">
        <v>329</v>
      </c>
      <c r="C82" s="31">
        <v>5</v>
      </c>
      <c r="D82" s="31">
        <v>0</v>
      </c>
      <c r="E82" s="75"/>
      <c r="F82" s="74"/>
      <c r="G82" s="74"/>
    </row>
    <row r="83" spans="1:7" x14ac:dyDescent="0.2">
      <c r="A83" s="31" t="s">
        <v>326</v>
      </c>
      <c r="B83" s="31" t="s">
        <v>327</v>
      </c>
      <c r="C83" s="31">
        <v>1774</v>
      </c>
      <c r="D83" s="31">
        <v>2248</v>
      </c>
      <c r="E83" s="74"/>
      <c r="F83" s="74"/>
      <c r="G83" s="74"/>
    </row>
    <row r="84" spans="1:7" x14ac:dyDescent="0.2">
      <c r="A84" s="31" t="s">
        <v>541</v>
      </c>
      <c r="B84" s="31" t="s">
        <v>102</v>
      </c>
      <c r="C84" s="31">
        <v>2</v>
      </c>
      <c r="D84" s="31">
        <v>0</v>
      </c>
      <c r="E84" s="74"/>
      <c r="F84" s="74"/>
      <c r="G84" s="74"/>
    </row>
    <row r="85" spans="1:7" x14ac:dyDescent="0.2">
      <c r="A85" s="31" t="s">
        <v>553</v>
      </c>
      <c r="B85" s="31" t="s">
        <v>47</v>
      </c>
      <c r="C85" s="31">
        <v>1</v>
      </c>
      <c r="D85" s="31">
        <v>0</v>
      </c>
      <c r="E85" s="74"/>
      <c r="F85" s="74"/>
      <c r="G85" s="74"/>
    </row>
    <row r="86" spans="1:7" x14ac:dyDescent="0.2">
      <c r="A86" s="31" t="s">
        <v>330</v>
      </c>
      <c r="B86" s="32" t="s">
        <v>331</v>
      </c>
      <c r="C86" s="31">
        <v>264</v>
      </c>
      <c r="D86" s="32">
        <v>267</v>
      </c>
      <c r="E86" s="74"/>
      <c r="F86" s="74"/>
      <c r="G86" s="74"/>
    </row>
    <row r="87" spans="1:7" x14ac:dyDescent="0.2">
      <c r="A87" s="31"/>
      <c r="B87" s="32" t="s">
        <v>90</v>
      </c>
      <c r="C87" s="31">
        <v>278</v>
      </c>
      <c r="D87" s="32">
        <v>194</v>
      </c>
      <c r="E87" s="74"/>
      <c r="F87" s="74"/>
      <c r="G87" s="74"/>
    </row>
    <row r="88" spans="1:7" x14ac:dyDescent="0.2">
      <c r="A88" s="31" t="s">
        <v>332</v>
      </c>
      <c r="B88" s="32" t="s">
        <v>76</v>
      </c>
      <c r="C88" s="31">
        <v>0</v>
      </c>
      <c r="D88" s="32">
        <v>3</v>
      </c>
      <c r="E88" s="74"/>
      <c r="F88" s="74"/>
      <c r="G88" s="74"/>
    </row>
    <row r="89" spans="1:7" x14ac:dyDescent="0.2">
      <c r="A89" s="31" t="s">
        <v>333</v>
      </c>
      <c r="B89" s="32" t="s">
        <v>334</v>
      </c>
      <c r="C89" s="31">
        <v>0</v>
      </c>
      <c r="D89" s="32">
        <v>3</v>
      </c>
      <c r="E89" s="74"/>
      <c r="F89" s="74"/>
      <c r="G89" s="74"/>
    </row>
    <row r="90" spans="1:7" x14ac:dyDescent="0.2">
      <c r="A90" s="31" t="s">
        <v>335</v>
      </c>
      <c r="B90" s="32" t="s">
        <v>106</v>
      </c>
      <c r="C90" s="31">
        <v>213</v>
      </c>
      <c r="D90" s="32">
        <v>260</v>
      </c>
      <c r="E90" s="74"/>
      <c r="F90" s="74"/>
      <c r="G90" s="74"/>
    </row>
    <row r="91" spans="1:7" x14ac:dyDescent="0.2">
      <c r="A91" s="31" t="s">
        <v>336</v>
      </c>
      <c r="B91" s="32" t="s">
        <v>77</v>
      </c>
      <c r="C91" s="31">
        <v>251</v>
      </c>
      <c r="D91" s="32">
        <v>270</v>
      </c>
      <c r="E91" s="74"/>
      <c r="F91" s="74"/>
      <c r="G91" s="74"/>
    </row>
    <row r="92" spans="1:7" x14ac:dyDescent="0.2">
      <c r="A92" s="31" t="s">
        <v>337</v>
      </c>
      <c r="B92" s="32" t="s">
        <v>233</v>
      </c>
      <c r="C92" s="31">
        <v>2</v>
      </c>
      <c r="D92" s="32">
        <v>4</v>
      </c>
      <c r="E92" s="74"/>
      <c r="F92" s="74"/>
      <c r="G92" s="74"/>
    </row>
    <row r="93" spans="1:7" x14ac:dyDescent="0.2">
      <c r="A93" s="31" t="s">
        <v>338</v>
      </c>
      <c r="B93" s="32" t="s">
        <v>339</v>
      </c>
      <c r="C93" s="31">
        <v>0</v>
      </c>
      <c r="D93" s="32">
        <v>1</v>
      </c>
      <c r="E93" s="74"/>
      <c r="F93" s="74"/>
      <c r="G93" s="74"/>
    </row>
    <row r="94" spans="1:7" x14ac:dyDescent="0.2">
      <c r="A94" s="31" t="s">
        <v>340</v>
      </c>
      <c r="B94" s="32" t="s">
        <v>47</v>
      </c>
      <c r="C94" s="31">
        <v>4</v>
      </c>
      <c r="D94" s="32">
        <v>24</v>
      </c>
      <c r="E94" s="74"/>
      <c r="F94" s="74"/>
      <c r="G94" s="74"/>
    </row>
    <row r="95" spans="1:7" x14ac:dyDescent="0.2">
      <c r="A95" s="31" t="s">
        <v>341</v>
      </c>
      <c r="B95" s="32" t="s">
        <v>104</v>
      </c>
      <c r="C95" s="31">
        <v>2</v>
      </c>
      <c r="D95" s="32">
        <v>3</v>
      </c>
      <c r="E95" s="74"/>
      <c r="F95" s="74"/>
      <c r="G95" s="74"/>
    </row>
    <row r="96" spans="1:7" x14ac:dyDescent="0.2">
      <c r="A96" s="31" t="s">
        <v>342</v>
      </c>
      <c r="B96" s="32" t="s">
        <v>222</v>
      </c>
      <c r="C96" s="31">
        <v>137</v>
      </c>
      <c r="D96" s="32">
        <v>113</v>
      </c>
      <c r="E96" s="74"/>
      <c r="F96" s="74"/>
      <c r="G96" s="74"/>
    </row>
    <row r="97" spans="1:7" x14ac:dyDescent="0.2">
      <c r="A97" s="31"/>
      <c r="B97" s="32" t="s">
        <v>117</v>
      </c>
      <c r="C97" s="31">
        <v>36</v>
      </c>
      <c r="D97" s="32">
        <v>0</v>
      </c>
      <c r="E97" s="74"/>
      <c r="F97" s="74"/>
      <c r="G97" s="74"/>
    </row>
    <row r="98" spans="1:7" x14ac:dyDescent="0.2">
      <c r="A98" s="31" t="s">
        <v>343</v>
      </c>
      <c r="B98" s="32" t="s">
        <v>223</v>
      </c>
      <c r="C98" s="31">
        <v>1886</v>
      </c>
      <c r="D98" s="32">
        <v>1673</v>
      </c>
      <c r="E98" s="74"/>
      <c r="F98" s="74"/>
      <c r="G98" s="74"/>
    </row>
    <row r="99" spans="1:7" x14ac:dyDescent="0.2">
      <c r="A99" s="31" t="s">
        <v>344</v>
      </c>
      <c r="B99" s="32" t="s">
        <v>345</v>
      </c>
      <c r="C99" s="31">
        <v>2744</v>
      </c>
      <c r="D99" s="32">
        <v>3009</v>
      </c>
      <c r="E99" s="74"/>
      <c r="F99" s="74"/>
      <c r="G99" s="74"/>
    </row>
    <row r="100" spans="1:7" x14ac:dyDescent="0.2">
      <c r="A100" s="31"/>
      <c r="B100" s="32" t="s">
        <v>224</v>
      </c>
      <c r="C100" s="31">
        <v>445</v>
      </c>
      <c r="D100" s="32">
        <v>0</v>
      </c>
      <c r="E100" s="74"/>
      <c r="F100" s="74"/>
      <c r="G100" s="74"/>
    </row>
    <row r="101" spans="1:7" x14ac:dyDescent="0.2">
      <c r="A101" s="31" t="s">
        <v>346</v>
      </c>
      <c r="B101" s="32" t="s">
        <v>225</v>
      </c>
      <c r="C101" s="31">
        <v>4</v>
      </c>
      <c r="D101" s="32">
        <v>5</v>
      </c>
      <c r="E101" s="74"/>
      <c r="F101" s="74"/>
      <c r="G101" s="74"/>
    </row>
    <row r="102" spans="1:7" x14ac:dyDescent="0.2">
      <c r="A102" s="31" t="s">
        <v>347</v>
      </c>
      <c r="B102" s="32" t="s">
        <v>224</v>
      </c>
      <c r="C102" s="31">
        <v>38</v>
      </c>
      <c r="D102" s="32">
        <v>695</v>
      </c>
      <c r="E102" s="74"/>
      <c r="F102" s="74"/>
      <c r="G102" s="74"/>
    </row>
    <row r="103" spans="1:7" x14ac:dyDescent="0.2">
      <c r="A103" s="31"/>
      <c r="B103" s="32" t="s">
        <v>348</v>
      </c>
      <c r="C103" s="31">
        <v>175</v>
      </c>
      <c r="D103" s="32">
        <v>526</v>
      </c>
      <c r="E103" s="74"/>
      <c r="F103" s="74"/>
      <c r="G103" s="74"/>
    </row>
    <row r="104" spans="1:7" x14ac:dyDescent="0.2">
      <c r="A104" s="31"/>
      <c r="B104" s="32" t="s">
        <v>29</v>
      </c>
      <c r="C104" s="31">
        <v>307</v>
      </c>
      <c r="D104" s="32">
        <v>303</v>
      </c>
      <c r="E104" s="74"/>
      <c r="F104" s="74"/>
      <c r="G104" s="74"/>
    </row>
    <row r="105" spans="1:7" x14ac:dyDescent="0.2">
      <c r="A105" s="31"/>
      <c r="B105" s="32" t="s">
        <v>226</v>
      </c>
      <c r="C105" s="31">
        <v>193</v>
      </c>
      <c r="D105" s="32">
        <v>486</v>
      </c>
      <c r="E105" s="74"/>
      <c r="F105" s="74"/>
      <c r="G105" s="74"/>
    </row>
    <row r="106" spans="1:7" ht="25.5" x14ac:dyDescent="0.2">
      <c r="A106" s="31" t="s">
        <v>349</v>
      </c>
      <c r="B106" s="32" t="s">
        <v>350</v>
      </c>
      <c r="C106" s="31">
        <v>0</v>
      </c>
      <c r="D106" s="32">
        <v>2</v>
      </c>
      <c r="E106" s="74"/>
      <c r="F106" s="74"/>
      <c r="G106" s="74"/>
    </row>
    <row r="107" spans="1:7" x14ac:dyDescent="0.2">
      <c r="A107" s="31" t="s">
        <v>351</v>
      </c>
      <c r="B107" s="32" t="s">
        <v>95</v>
      </c>
      <c r="C107" s="31">
        <v>1</v>
      </c>
      <c r="D107" s="32">
        <v>0</v>
      </c>
      <c r="E107" s="74"/>
      <c r="F107" s="74"/>
      <c r="G107" s="74"/>
    </row>
    <row r="108" spans="1:7" x14ac:dyDescent="0.2">
      <c r="A108" s="31" t="s">
        <v>352</v>
      </c>
      <c r="B108" s="32" t="s">
        <v>78</v>
      </c>
      <c r="C108" s="31">
        <v>700</v>
      </c>
      <c r="D108" s="32">
        <v>766</v>
      </c>
      <c r="E108" s="74"/>
      <c r="F108" s="74"/>
      <c r="G108" s="74"/>
    </row>
    <row r="109" spans="1:7" x14ac:dyDescent="0.2">
      <c r="A109" s="31"/>
      <c r="B109" s="32" t="s">
        <v>79</v>
      </c>
      <c r="C109" s="44">
        <v>23</v>
      </c>
      <c r="D109" s="47">
        <v>3</v>
      </c>
      <c r="E109" s="74"/>
      <c r="F109" s="74"/>
      <c r="G109" s="74"/>
    </row>
    <row r="110" spans="1:7" x14ac:dyDescent="0.2">
      <c r="A110" s="31" t="s">
        <v>353</v>
      </c>
      <c r="B110" s="32" t="s">
        <v>354</v>
      </c>
      <c r="C110" s="44">
        <v>0</v>
      </c>
      <c r="D110" s="47">
        <v>26</v>
      </c>
      <c r="E110" s="74"/>
      <c r="F110" s="74"/>
      <c r="G110" s="74"/>
    </row>
    <row r="111" spans="1:7" x14ac:dyDescent="0.2">
      <c r="A111" s="31"/>
      <c r="B111" s="57" t="s">
        <v>227</v>
      </c>
      <c r="C111" s="44">
        <v>12</v>
      </c>
      <c r="D111" s="47">
        <v>0</v>
      </c>
      <c r="E111" s="74"/>
      <c r="F111" s="74"/>
      <c r="G111" s="74"/>
    </row>
    <row r="112" spans="1:7" x14ac:dyDescent="0.2">
      <c r="A112" s="31" t="s">
        <v>355</v>
      </c>
      <c r="B112" s="32" t="s">
        <v>356</v>
      </c>
      <c r="C112" s="44">
        <v>0</v>
      </c>
      <c r="D112" s="47">
        <v>1</v>
      </c>
      <c r="E112" s="74"/>
      <c r="F112" s="74"/>
      <c r="G112" s="74"/>
    </row>
    <row r="113" spans="1:7" x14ac:dyDescent="0.2">
      <c r="A113" s="31" t="s">
        <v>357</v>
      </c>
      <c r="B113" s="32" t="s">
        <v>358</v>
      </c>
      <c r="C113" s="44">
        <v>47</v>
      </c>
      <c r="D113" s="47">
        <v>15</v>
      </c>
      <c r="E113" s="74"/>
      <c r="F113" s="74"/>
      <c r="G113" s="74"/>
    </row>
    <row r="114" spans="1:7" x14ac:dyDescent="0.2">
      <c r="A114" s="31"/>
      <c r="B114" s="32" t="s">
        <v>228</v>
      </c>
      <c r="C114" s="44">
        <v>30</v>
      </c>
      <c r="D114" s="47">
        <v>0</v>
      </c>
      <c r="E114" s="74"/>
      <c r="F114" s="74"/>
      <c r="G114" s="74"/>
    </row>
    <row r="115" spans="1:7" x14ac:dyDescent="0.2">
      <c r="A115" s="31"/>
      <c r="B115" s="32" t="s">
        <v>359</v>
      </c>
      <c r="C115" s="44">
        <v>0</v>
      </c>
      <c r="D115" s="47">
        <v>8</v>
      </c>
      <c r="E115" s="74"/>
      <c r="F115" s="74"/>
      <c r="G115" s="74"/>
    </row>
    <row r="116" spans="1:7" x14ac:dyDescent="0.2">
      <c r="A116" s="31"/>
      <c r="B116" s="32" t="s">
        <v>360</v>
      </c>
      <c r="C116" s="44">
        <v>0</v>
      </c>
      <c r="D116" s="60">
        <v>9</v>
      </c>
      <c r="E116" s="74"/>
      <c r="F116" s="74"/>
      <c r="G116" s="74"/>
    </row>
    <row r="117" spans="1:7" x14ac:dyDescent="0.2">
      <c r="A117" s="31" t="s">
        <v>361</v>
      </c>
      <c r="B117" s="32" t="s">
        <v>362</v>
      </c>
      <c r="C117" s="61">
        <v>172</v>
      </c>
      <c r="D117" s="60">
        <v>215</v>
      </c>
      <c r="E117" s="74"/>
      <c r="F117" s="74"/>
      <c r="G117" s="74"/>
    </row>
    <row r="118" spans="1:7" x14ac:dyDescent="0.2">
      <c r="A118" s="31"/>
      <c r="B118" s="32" t="s">
        <v>363</v>
      </c>
      <c r="C118" s="61">
        <v>542</v>
      </c>
      <c r="D118" s="60">
        <v>449</v>
      </c>
      <c r="E118" s="74"/>
      <c r="F118" s="74"/>
      <c r="G118" s="74"/>
    </row>
    <row r="119" spans="1:7" x14ac:dyDescent="0.2">
      <c r="A119" s="31"/>
      <c r="B119" s="32" t="s">
        <v>364</v>
      </c>
      <c r="C119" s="61">
        <v>103</v>
      </c>
      <c r="D119" s="60">
        <v>192</v>
      </c>
      <c r="E119" s="74"/>
      <c r="F119" s="74"/>
      <c r="G119" s="74"/>
    </row>
    <row r="120" spans="1:7" x14ac:dyDescent="0.2">
      <c r="A120" s="31" t="s">
        <v>554</v>
      </c>
      <c r="B120" s="32" t="s">
        <v>41</v>
      </c>
      <c r="C120" s="61">
        <v>1</v>
      </c>
      <c r="D120" s="60">
        <v>1</v>
      </c>
      <c r="E120" s="75"/>
      <c r="F120" s="74"/>
      <c r="G120" s="74"/>
    </row>
    <row r="121" spans="1:7" x14ac:dyDescent="0.2">
      <c r="A121" s="31" t="s">
        <v>365</v>
      </c>
      <c r="B121" s="32" t="s">
        <v>366</v>
      </c>
      <c r="C121" s="44">
        <v>0</v>
      </c>
      <c r="D121" s="60">
        <v>2</v>
      </c>
      <c r="E121" s="74"/>
      <c r="F121" s="74"/>
      <c r="G121" s="74"/>
    </row>
    <row r="122" spans="1:7" x14ac:dyDescent="0.2">
      <c r="A122" s="31" t="s">
        <v>367</v>
      </c>
      <c r="B122" s="32" t="s">
        <v>50</v>
      </c>
      <c r="C122" s="44">
        <v>216</v>
      </c>
      <c r="D122" s="60">
        <v>208</v>
      </c>
      <c r="E122" s="74"/>
      <c r="F122" s="74"/>
      <c r="G122" s="74"/>
    </row>
    <row r="123" spans="1:7" x14ac:dyDescent="0.2">
      <c r="A123" s="31" t="s">
        <v>368</v>
      </c>
      <c r="B123" s="32" t="s">
        <v>369</v>
      </c>
      <c r="C123" s="44">
        <v>0</v>
      </c>
      <c r="D123" s="60">
        <v>5</v>
      </c>
      <c r="E123" s="74"/>
      <c r="F123" s="74"/>
      <c r="G123" s="74"/>
    </row>
    <row r="124" spans="1:7" x14ac:dyDescent="0.2">
      <c r="A124" s="31" t="s">
        <v>370</v>
      </c>
      <c r="B124" s="32" t="s">
        <v>371</v>
      </c>
      <c r="C124" s="44">
        <v>0</v>
      </c>
      <c r="D124" s="60">
        <v>2</v>
      </c>
      <c r="E124" s="74"/>
      <c r="F124" s="74"/>
      <c r="G124" s="74"/>
    </row>
    <row r="125" spans="1:7" x14ac:dyDescent="0.2">
      <c r="A125" s="31" t="s">
        <v>372</v>
      </c>
      <c r="B125" s="32" t="s">
        <v>373</v>
      </c>
      <c r="C125" s="44">
        <v>0</v>
      </c>
      <c r="D125" s="60">
        <v>3</v>
      </c>
      <c r="E125" s="74"/>
      <c r="F125" s="74"/>
      <c r="G125" s="74"/>
    </row>
    <row r="126" spans="1:7" x14ac:dyDescent="0.2">
      <c r="A126" s="31" t="s">
        <v>374</v>
      </c>
      <c r="B126" s="32" t="s">
        <v>375</v>
      </c>
      <c r="C126" s="44">
        <v>180</v>
      </c>
      <c r="D126" s="47">
        <v>243</v>
      </c>
      <c r="E126" s="74"/>
      <c r="F126" s="74"/>
      <c r="G126" s="74"/>
    </row>
    <row r="127" spans="1:7" x14ac:dyDescent="0.2">
      <c r="A127" s="31"/>
      <c r="B127" s="32" t="s">
        <v>376</v>
      </c>
      <c r="C127" s="44">
        <v>160</v>
      </c>
      <c r="D127" s="47">
        <v>14</v>
      </c>
      <c r="E127" s="74"/>
      <c r="F127" s="74"/>
      <c r="G127" s="74"/>
    </row>
    <row r="128" spans="1:7" x14ac:dyDescent="0.2">
      <c r="A128" s="31"/>
      <c r="B128" s="57" t="s">
        <v>49</v>
      </c>
      <c r="C128" s="44">
        <v>43</v>
      </c>
      <c r="D128" s="47">
        <v>0</v>
      </c>
      <c r="E128" s="74"/>
      <c r="F128" s="74"/>
      <c r="G128" s="74"/>
    </row>
    <row r="129" spans="1:7" x14ac:dyDescent="0.2">
      <c r="A129" s="31"/>
      <c r="B129" s="32" t="s">
        <v>377</v>
      </c>
      <c r="C129" s="44">
        <v>138</v>
      </c>
      <c r="D129" s="47">
        <v>127</v>
      </c>
      <c r="E129" s="74"/>
      <c r="F129" s="74"/>
      <c r="G129" s="74"/>
    </row>
    <row r="130" spans="1:7" x14ac:dyDescent="0.2">
      <c r="A130" s="31" t="s">
        <v>378</v>
      </c>
      <c r="B130" s="32" t="s">
        <v>379</v>
      </c>
      <c r="C130" s="44">
        <v>0</v>
      </c>
      <c r="D130" s="47">
        <v>2</v>
      </c>
      <c r="E130" s="74"/>
      <c r="F130" s="74"/>
      <c r="G130" s="74"/>
    </row>
    <row r="131" spans="1:7" x14ac:dyDescent="0.2">
      <c r="A131" s="31" t="s">
        <v>380</v>
      </c>
      <c r="B131" s="32" t="s">
        <v>381</v>
      </c>
      <c r="C131" s="44">
        <v>554</v>
      </c>
      <c r="D131" s="47">
        <v>553</v>
      </c>
      <c r="E131" s="74"/>
      <c r="F131" s="74"/>
      <c r="G131" s="74"/>
    </row>
    <row r="132" spans="1:7" x14ac:dyDescent="0.2">
      <c r="A132" s="31"/>
      <c r="B132" s="32" t="s">
        <v>382</v>
      </c>
      <c r="C132" s="44">
        <v>170</v>
      </c>
      <c r="D132" s="47">
        <v>121</v>
      </c>
      <c r="E132" s="74"/>
      <c r="F132" s="74"/>
      <c r="G132" s="74"/>
    </row>
    <row r="133" spans="1:7" x14ac:dyDescent="0.2">
      <c r="A133" s="31" t="s">
        <v>383</v>
      </c>
      <c r="B133" s="32" t="s">
        <v>384</v>
      </c>
      <c r="C133" s="44">
        <v>1239</v>
      </c>
      <c r="D133" s="47">
        <v>1285</v>
      </c>
      <c r="E133" s="74"/>
      <c r="F133" s="74"/>
      <c r="G133" s="74"/>
    </row>
    <row r="134" spans="1:7" x14ac:dyDescent="0.2">
      <c r="A134" s="31" t="s">
        <v>385</v>
      </c>
      <c r="B134" s="32" t="s">
        <v>386</v>
      </c>
      <c r="C134" s="44">
        <v>5</v>
      </c>
      <c r="D134" s="47">
        <v>3</v>
      </c>
      <c r="E134" s="74"/>
      <c r="F134" s="74"/>
      <c r="G134" s="74"/>
    </row>
    <row r="135" spans="1:7" x14ac:dyDescent="0.2">
      <c r="A135" s="31" t="s">
        <v>387</v>
      </c>
      <c r="B135" s="32" t="s">
        <v>388</v>
      </c>
      <c r="C135" s="44">
        <v>2</v>
      </c>
      <c r="D135" s="47">
        <v>2</v>
      </c>
      <c r="E135" s="74"/>
      <c r="F135" s="74"/>
      <c r="G135" s="74"/>
    </row>
    <row r="136" spans="1:7" x14ac:dyDescent="0.2">
      <c r="A136" s="31"/>
      <c r="B136" s="32" t="s">
        <v>389</v>
      </c>
      <c r="C136" s="44">
        <v>0</v>
      </c>
      <c r="D136" s="47">
        <v>6</v>
      </c>
      <c r="E136" s="74"/>
      <c r="F136" s="74"/>
      <c r="G136" s="74"/>
    </row>
    <row r="137" spans="1:7" x14ac:dyDescent="0.2">
      <c r="A137" s="31"/>
      <c r="B137" s="32" t="s">
        <v>112</v>
      </c>
      <c r="C137" s="44">
        <v>6</v>
      </c>
      <c r="D137" s="47">
        <v>0</v>
      </c>
      <c r="E137" s="74"/>
      <c r="F137" s="74"/>
      <c r="G137" s="74"/>
    </row>
    <row r="138" spans="1:7" x14ac:dyDescent="0.2">
      <c r="A138" s="69" t="s">
        <v>32</v>
      </c>
      <c r="B138" s="32" t="s">
        <v>107</v>
      </c>
      <c r="C138" s="44">
        <v>21</v>
      </c>
      <c r="D138" s="70">
        <v>12.333333333333334</v>
      </c>
      <c r="E138" s="75"/>
      <c r="F138" s="74"/>
      <c r="G138" s="74"/>
    </row>
    <row r="139" spans="1:7" x14ac:dyDescent="0.2">
      <c r="A139" s="31" t="s">
        <v>390</v>
      </c>
      <c r="B139" s="32" t="s">
        <v>391</v>
      </c>
      <c r="C139" s="44">
        <v>101</v>
      </c>
      <c r="D139" s="47">
        <v>105</v>
      </c>
      <c r="E139" s="75"/>
      <c r="F139" s="74"/>
      <c r="G139" s="74"/>
    </row>
    <row r="140" spans="1:7" x14ac:dyDescent="0.2">
      <c r="A140" s="31" t="s">
        <v>392</v>
      </c>
      <c r="B140" s="32" t="s">
        <v>229</v>
      </c>
      <c r="C140" s="44">
        <v>2</v>
      </c>
      <c r="D140" s="47">
        <v>2</v>
      </c>
      <c r="E140" s="74"/>
      <c r="F140" s="74"/>
      <c r="G140" s="74"/>
    </row>
    <row r="141" spans="1:7" x14ac:dyDescent="0.2">
      <c r="A141" s="28" t="s">
        <v>24</v>
      </c>
      <c r="B141" s="32"/>
      <c r="C141" s="44">
        <v>15</v>
      </c>
      <c r="D141" s="47"/>
      <c r="E141" s="75"/>
      <c r="F141" s="74"/>
      <c r="G141" s="74"/>
    </row>
    <row r="142" spans="1:7" x14ac:dyDescent="0.2">
      <c r="A142" s="40" t="s">
        <v>7</v>
      </c>
      <c r="B142" s="30"/>
      <c r="C142" s="51">
        <v>18336</v>
      </c>
      <c r="D142" s="54">
        <v>19175.249999999996</v>
      </c>
      <c r="E142" s="74"/>
      <c r="F142" s="74"/>
      <c r="G142" s="74"/>
    </row>
    <row r="143" spans="1:7" x14ac:dyDescent="0.2">
      <c r="A143" s="39" t="s">
        <v>8</v>
      </c>
      <c r="B143" s="34"/>
      <c r="C143" s="53"/>
      <c r="D143" s="50"/>
      <c r="E143" s="74"/>
      <c r="F143" s="74"/>
      <c r="G143" s="74"/>
    </row>
    <row r="144" spans="1:7" x14ac:dyDescent="0.2">
      <c r="A144" s="31" t="s">
        <v>393</v>
      </c>
      <c r="B144" s="32" t="s">
        <v>394</v>
      </c>
      <c r="C144" s="44">
        <v>7</v>
      </c>
      <c r="D144" s="47">
        <v>6</v>
      </c>
      <c r="E144" s="75"/>
      <c r="F144" s="74"/>
      <c r="G144" s="74"/>
    </row>
    <row r="145" spans="1:7" x14ac:dyDescent="0.2">
      <c r="A145" s="31" t="s">
        <v>395</v>
      </c>
      <c r="B145" s="32" t="s">
        <v>396</v>
      </c>
      <c r="C145" s="44">
        <v>146</v>
      </c>
      <c r="D145" s="47">
        <v>149</v>
      </c>
      <c r="E145" s="74"/>
      <c r="F145" s="74"/>
      <c r="G145" s="74"/>
    </row>
    <row r="146" spans="1:7" x14ac:dyDescent="0.2">
      <c r="A146" s="31" t="s">
        <v>397</v>
      </c>
      <c r="B146" s="32" t="s">
        <v>398</v>
      </c>
      <c r="C146" s="44">
        <v>258</v>
      </c>
      <c r="D146" s="47">
        <v>320</v>
      </c>
      <c r="E146" s="74"/>
      <c r="F146" s="74"/>
      <c r="G146" s="74"/>
    </row>
    <row r="147" spans="1:7" x14ac:dyDescent="0.2">
      <c r="A147" s="31" t="s">
        <v>399</v>
      </c>
      <c r="B147" s="32" t="s">
        <v>400</v>
      </c>
      <c r="C147" s="44">
        <v>91</v>
      </c>
      <c r="D147" s="47">
        <v>82</v>
      </c>
      <c r="E147" s="74"/>
      <c r="F147" s="74"/>
      <c r="G147" s="74"/>
    </row>
    <row r="148" spans="1:7" x14ac:dyDescent="0.2">
      <c r="A148" s="31"/>
      <c r="B148" s="32" t="s">
        <v>401</v>
      </c>
      <c r="C148" s="44">
        <v>70</v>
      </c>
      <c r="D148" s="47">
        <v>65</v>
      </c>
      <c r="E148" s="74"/>
      <c r="F148" s="74"/>
      <c r="G148" s="74"/>
    </row>
    <row r="149" spans="1:7" x14ac:dyDescent="0.2">
      <c r="A149" s="31" t="s">
        <v>402</v>
      </c>
      <c r="B149" s="32" t="s">
        <v>403</v>
      </c>
      <c r="C149" s="44">
        <v>305</v>
      </c>
      <c r="D149" s="47">
        <v>459</v>
      </c>
      <c r="E149" s="74"/>
      <c r="F149" s="74"/>
      <c r="G149" s="74"/>
    </row>
    <row r="150" spans="1:7" x14ac:dyDescent="0.2">
      <c r="A150" s="31"/>
      <c r="B150" s="32" t="s">
        <v>404</v>
      </c>
      <c r="C150" s="44">
        <v>60</v>
      </c>
      <c r="D150" s="47">
        <v>79</v>
      </c>
      <c r="E150" s="74"/>
      <c r="F150" s="74"/>
      <c r="G150" s="74"/>
    </row>
    <row r="151" spans="1:7" x14ac:dyDescent="0.2">
      <c r="A151" s="31"/>
      <c r="B151" s="32" t="s">
        <v>405</v>
      </c>
      <c r="C151" s="44">
        <v>9</v>
      </c>
      <c r="D151" s="47">
        <v>12</v>
      </c>
      <c r="E151" s="74"/>
      <c r="F151" s="74"/>
      <c r="G151" s="74"/>
    </row>
    <row r="152" spans="1:7" x14ac:dyDescent="0.2">
      <c r="A152" s="31"/>
      <c r="B152" s="32" t="s">
        <v>406</v>
      </c>
      <c r="C152" s="44">
        <v>266</v>
      </c>
      <c r="D152" s="47">
        <v>276</v>
      </c>
      <c r="E152" s="74"/>
      <c r="F152" s="74"/>
      <c r="G152" s="74"/>
    </row>
    <row r="153" spans="1:7" x14ac:dyDescent="0.2">
      <c r="A153" s="31" t="s">
        <v>407</v>
      </c>
      <c r="B153" s="32" t="s">
        <v>408</v>
      </c>
      <c r="C153" s="44">
        <v>0</v>
      </c>
      <c r="D153" s="47">
        <v>35</v>
      </c>
      <c r="E153" s="74"/>
      <c r="F153" s="74"/>
      <c r="G153" s="74"/>
    </row>
    <row r="154" spans="1:7" x14ac:dyDescent="0.2">
      <c r="A154" s="31" t="s">
        <v>548</v>
      </c>
      <c r="B154" s="32" t="s">
        <v>549</v>
      </c>
      <c r="C154" s="44">
        <v>85</v>
      </c>
      <c r="D154" s="47">
        <v>0</v>
      </c>
      <c r="E154" s="74"/>
      <c r="F154" s="74"/>
      <c r="G154" s="74"/>
    </row>
    <row r="155" spans="1:7" x14ac:dyDescent="0.2">
      <c r="A155" s="31" t="s">
        <v>409</v>
      </c>
      <c r="B155" s="32" t="s">
        <v>410</v>
      </c>
      <c r="C155" s="44">
        <v>16</v>
      </c>
      <c r="D155" s="47">
        <v>17</v>
      </c>
      <c r="E155" s="74"/>
      <c r="F155" s="74"/>
      <c r="G155" s="74"/>
    </row>
    <row r="156" spans="1:7" x14ac:dyDescent="0.2">
      <c r="A156" s="31"/>
      <c r="B156" s="32" t="s">
        <v>411</v>
      </c>
      <c r="C156" s="44">
        <v>600</v>
      </c>
      <c r="D156" s="47">
        <v>364</v>
      </c>
      <c r="E156" s="74"/>
      <c r="F156" s="74"/>
      <c r="G156" s="74"/>
    </row>
    <row r="157" spans="1:7" x14ac:dyDescent="0.2">
      <c r="A157" s="31"/>
      <c r="B157" s="32" t="s">
        <v>51</v>
      </c>
      <c r="C157" s="44">
        <v>475</v>
      </c>
      <c r="D157" s="47">
        <v>377</v>
      </c>
      <c r="E157" s="74"/>
      <c r="F157" s="74"/>
      <c r="G157" s="74"/>
    </row>
    <row r="158" spans="1:7" x14ac:dyDescent="0.2">
      <c r="A158" s="39" t="s">
        <v>9</v>
      </c>
      <c r="B158" s="34"/>
      <c r="C158" s="53">
        <v>2388</v>
      </c>
      <c r="D158" s="50">
        <v>2241</v>
      </c>
      <c r="E158" s="74"/>
      <c r="F158" s="74"/>
      <c r="G158" s="74"/>
    </row>
    <row r="159" spans="1:7" x14ac:dyDescent="0.2">
      <c r="A159" s="40" t="s">
        <v>10</v>
      </c>
      <c r="B159" s="30"/>
      <c r="C159" s="43"/>
      <c r="D159" s="49"/>
      <c r="E159" s="74"/>
      <c r="F159" s="74"/>
      <c r="G159" s="74"/>
    </row>
    <row r="160" spans="1:7" x14ac:dyDescent="0.2">
      <c r="A160" s="31" t="s">
        <v>412</v>
      </c>
      <c r="B160" s="32" t="s">
        <v>413</v>
      </c>
      <c r="C160" s="44">
        <v>1</v>
      </c>
      <c r="D160" s="47">
        <v>0</v>
      </c>
      <c r="E160" s="74"/>
      <c r="F160" s="74"/>
      <c r="G160" s="74"/>
    </row>
    <row r="161" spans="1:7" x14ac:dyDescent="0.2">
      <c r="A161" s="31" t="s">
        <v>414</v>
      </c>
      <c r="B161" s="32" t="s">
        <v>116</v>
      </c>
      <c r="C161" s="44">
        <v>190</v>
      </c>
      <c r="D161" s="47">
        <v>142</v>
      </c>
      <c r="E161" s="74"/>
      <c r="F161" s="74"/>
      <c r="G161" s="74"/>
    </row>
    <row r="162" spans="1:7" x14ac:dyDescent="0.2">
      <c r="A162" s="31"/>
      <c r="B162" s="32" t="s">
        <v>115</v>
      </c>
      <c r="C162" s="44">
        <v>55</v>
      </c>
      <c r="D162" s="47">
        <v>22</v>
      </c>
      <c r="E162" s="74"/>
      <c r="F162" s="74"/>
      <c r="G162" s="74"/>
    </row>
    <row r="163" spans="1:7" x14ac:dyDescent="0.2">
      <c r="A163" s="31"/>
      <c r="B163" s="32" t="s">
        <v>415</v>
      </c>
      <c r="C163" s="44">
        <v>201</v>
      </c>
      <c r="D163" s="47">
        <v>123</v>
      </c>
      <c r="E163" s="74"/>
      <c r="F163" s="74"/>
      <c r="G163" s="74"/>
    </row>
    <row r="164" spans="1:7" x14ac:dyDescent="0.2">
      <c r="A164" s="31"/>
      <c r="B164" s="31" t="s">
        <v>416</v>
      </c>
      <c r="C164" s="31">
        <v>48</v>
      </c>
      <c r="D164" s="47">
        <v>5</v>
      </c>
      <c r="E164" s="74"/>
      <c r="F164" s="74"/>
      <c r="G164" s="74"/>
    </row>
    <row r="165" spans="1:7" x14ac:dyDescent="0.2">
      <c r="A165" s="31"/>
      <c r="B165" s="31" t="s">
        <v>417</v>
      </c>
      <c r="C165" s="31">
        <v>208</v>
      </c>
      <c r="D165" s="47">
        <v>149</v>
      </c>
      <c r="E165" s="74"/>
      <c r="F165" s="74"/>
      <c r="G165" s="74"/>
    </row>
    <row r="166" spans="1:7" x14ac:dyDescent="0.2">
      <c r="A166" s="31" t="s">
        <v>418</v>
      </c>
      <c r="B166" s="31" t="s">
        <v>419</v>
      </c>
      <c r="C166" s="31">
        <v>497</v>
      </c>
      <c r="D166" s="47">
        <v>537</v>
      </c>
      <c r="E166" s="74"/>
      <c r="F166" s="74"/>
      <c r="G166" s="74"/>
    </row>
    <row r="167" spans="1:7" x14ac:dyDescent="0.2">
      <c r="A167" s="31" t="s">
        <v>421</v>
      </c>
      <c r="B167" s="31" t="s">
        <v>420</v>
      </c>
      <c r="C167" s="31">
        <v>31</v>
      </c>
      <c r="D167" s="47">
        <v>22</v>
      </c>
      <c r="E167" s="74"/>
      <c r="F167" s="74"/>
      <c r="G167" s="74"/>
    </row>
    <row r="168" spans="1:7" x14ac:dyDescent="0.2">
      <c r="B168" s="31" t="s">
        <v>422</v>
      </c>
      <c r="C168" s="31">
        <v>3298</v>
      </c>
      <c r="D168" s="47">
        <v>3334</v>
      </c>
      <c r="E168" s="74"/>
      <c r="F168" s="74"/>
      <c r="G168" s="74"/>
    </row>
    <row r="169" spans="1:7" x14ac:dyDescent="0.2">
      <c r="A169" s="31"/>
      <c r="B169" s="31" t="s">
        <v>234</v>
      </c>
      <c r="C169" s="31">
        <v>1935</v>
      </c>
      <c r="D169" s="47">
        <v>1950</v>
      </c>
      <c r="E169" s="74"/>
      <c r="F169" s="74"/>
      <c r="G169" s="74"/>
    </row>
    <row r="170" spans="1:7" x14ac:dyDescent="0.2">
      <c r="A170" s="31"/>
      <c r="B170" s="31" t="s">
        <v>423</v>
      </c>
      <c r="C170" s="31"/>
      <c r="D170" s="47">
        <v>19</v>
      </c>
      <c r="E170" s="74"/>
      <c r="F170" s="74"/>
      <c r="G170" s="74"/>
    </row>
    <row r="171" spans="1:7" x14ac:dyDescent="0.2">
      <c r="A171" s="31"/>
      <c r="B171" s="31" t="s">
        <v>424</v>
      </c>
      <c r="C171" s="31">
        <v>1301</v>
      </c>
      <c r="D171" s="47">
        <v>2856</v>
      </c>
      <c r="E171" s="74"/>
      <c r="F171" s="74"/>
      <c r="G171" s="74"/>
    </row>
    <row r="172" spans="1:7" x14ac:dyDescent="0.2">
      <c r="A172" s="31"/>
      <c r="B172" s="31" t="s">
        <v>11</v>
      </c>
      <c r="C172" s="31">
        <v>4401</v>
      </c>
      <c r="D172" s="47">
        <v>4023</v>
      </c>
      <c r="E172" s="74"/>
      <c r="F172" s="74"/>
      <c r="G172" s="74"/>
    </row>
    <row r="173" spans="1:7" x14ac:dyDescent="0.2">
      <c r="A173" s="31"/>
      <c r="B173" s="31" t="s">
        <v>425</v>
      </c>
      <c r="C173" s="31">
        <v>3515</v>
      </c>
      <c r="D173" s="47">
        <v>2786</v>
      </c>
      <c r="E173" s="74"/>
      <c r="F173" s="74"/>
      <c r="G173" s="74"/>
    </row>
    <row r="174" spans="1:7" x14ac:dyDescent="0.2">
      <c r="A174" s="31"/>
      <c r="B174" s="31" t="s">
        <v>426</v>
      </c>
      <c r="C174" s="31">
        <v>4506</v>
      </c>
      <c r="D174" s="47">
        <v>2727</v>
      </c>
      <c r="E174" s="74"/>
      <c r="F174" s="74"/>
      <c r="G174" s="74"/>
    </row>
    <row r="175" spans="1:7" x14ac:dyDescent="0.2">
      <c r="A175" s="31"/>
      <c r="B175" s="31" t="s">
        <v>427</v>
      </c>
      <c r="C175" s="31">
        <v>545</v>
      </c>
      <c r="D175" s="47">
        <v>226</v>
      </c>
      <c r="E175" s="74"/>
      <c r="F175" s="74"/>
      <c r="G175" s="74"/>
    </row>
    <row r="176" spans="1:7" x14ac:dyDescent="0.2">
      <c r="A176" s="31"/>
      <c r="B176" s="31" t="s">
        <v>119</v>
      </c>
      <c r="C176" s="31">
        <v>246</v>
      </c>
      <c r="D176" s="47">
        <v>0</v>
      </c>
      <c r="E176" s="74"/>
      <c r="F176" s="74"/>
      <c r="G176" s="74"/>
    </row>
    <row r="177" spans="1:7" x14ac:dyDescent="0.2">
      <c r="A177" s="31"/>
      <c r="B177" s="31" t="s">
        <v>81</v>
      </c>
      <c r="C177" s="31">
        <v>48</v>
      </c>
      <c r="D177" s="47">
        <v>0</v>
      </c>
      <c r="E177" s="74"/>
      <c r="F177" s="74"/>
      <c r="G177" s="74"/>
    </row>
    <row r="178" spans="1:7" x14ac:dyDescent="0.2">
      <c r="A178" s="31" t="s">
        <v>544</v>
      </c>
      <c r="B178" s="31" t="s">
        <v>428</v>
      </c>
      <c r="C178" s="31">
        <v>0</v>
      </c>
      <c r="D178" s="47">
        <v>91</v>
      </c>
      <c r="E178" s="74"/>
      <c r="F178" s="74"/>
      <c r="G178" s="74"/>
    </row>
    <row r="179" spans="1:7" x14ac:dyDescent="0.2">
      <c r="A179" s="31" t="s">
        <v>429</v>
      </c>
      <c r="B179" s="31" t="s">
        <v>235</v>
      </c>
      <c r="C179" s="31">
        <v>42</v>
      </c>
      <c r="D179" s="47">
        <v>161</v>
      </c>
      <c r="E179" s="74"/>
      <c r="F179" s="74"/>
      <c r="G179" s="74"/>
    </row>
    <row r="180" spans="1:7" x14ac:dyDescent="0.2">
      <c r="A180" s="31"/>
      <c r="B180" s="31" t="s">
        <v>109</v>
      </c>
      <c r="C180" s="31">
        <v>449</v>
      </c>
      <c r="D180" s="47">
        <v>2</v>
      </c>
      <c r="E180" s="74"/>
      <c r="F180" s="74"/>
      <c r="G180" s="74"/>
    </row>
    <row r="181" spans="1:7" x14ac:dyDescent="0.2">
      <c r="A181" s="31"/>
      <c r="B181" s="31" t="s">
        <v>110</v>
      </c>
      <c r="C181" s="31">
        <v>6</v>
      </c>
      <c r="D181" s="47">
        <v>0</v>
      </c>
      <c r="E181" s="74"/>
      <c r="F181" s="74"/>
      <c r="G181" s="74"/>
    </row>
    <row r="182" spans="1:7" x14ac:dyDescent="0.2">
      <c r="A182" s="31"/>
      <c r="B182" s="31" t="s">
        <v>236</v>
      </c>
      <c r="C182" s="31">
        <v>40</v>
      </c>
      <c r="D182" s="47">
        <v>0</v>
      </c>
      <c r="E182" s="74"/>
      <c r="F182" s="74"/>
      <c r="G182" s="74"/>
    </row>
    <row r="183" spans="1:7" x14ac:dyDescent="0.2">
      <c r="A183" s="31" t="s">
        <v>430</v>
      </c>
      <c r="B183" s="31" t="s">
        <v>431</v>
      </c>
      <c r="C183" s="31">
        <v>2254</v>
      </c>
      <c r="D183" s="47">
        <v>3610</v>
      </c>
      <c r="E183" s="74"/>
      <c r="F183" s="74"/>
      <c r="G183" s="74"/>
    </row>
    <row r="184" spans="1:7" ht="25.5" x14ac:dyDescent="0.2">
      <c r="A184" s="31" t="s">
        <v>432</v>
      </c>
      <c r="B184" s="31" t="s">
        <v>433</v>
      </c>
      <c r="C184" s="31">
        <v>1187</v>
      </c>
      <c r="D184" s="47">
        <v>985</v>
      </c>
      <c r="E184" s="74"/>
      <c r="F184" s="74"/>
      <c r="G184" s="74"/>
    </row>
    <row r="185" spans="1:7" ht="14.25" customHeight="1" x14ac:dyDescent="0.2">
      <c r="A185" s="31" t="s">
        <v>434</v>
      </c>
      <c r="B185" s="31" t="s">
        <v>52</v>
      </c>
      <c r="C185" s="31">
        <v>6</v>
      </c>
      <c r="D185" s="47">
        <v>6</v>
      </c>
      <c r="E185" s="74"/>
      <c r="F185" s="74"/>
      <c r="G185" s="74"/>
    </row>
    <row r="186" spans="1:7" x14ac:dyDescent="0.2">
      <c r="A186" s="31" t="s">
        <v>435</v>
      </c>
      <c r="B186" s="31" t="s">
        <v>238</v>
      </c>
      <c r="C186" s="31">
        <v>57</v>
      </c>
      <c r="D186" s="47">
        <v>117</v>
      </c>
      <c r="E186" s="74"/>
      <c r="F186" s="74"/>
      <c r="G186" s="74"/>
    </row>
    <row r="187" spans="1:7" x14ac:dyDescent="0.2">
      <c r="A187" s="31"/>
      <c r="B187" s="31" t="s">
        <v>436</v>
      </c>
      <c r="C187" s="31">
        <v>1525</v>
      </c>
      <c r="D187" s="47">
        <v>1506</v>
      </c>
      <c r="E187" s="74"/>
      <c r="F187" s="74"/>
      <c r="G187" s="74"/>
    </row>
    <row r="188" spans="1:7" x14ac:dyDescent="0.2">
      <c r="A188" s="31"/>
      <c r="B188" s="31" t="s">
        <v>437</v>
      </c>
      <c r="C188" s="31">
        <v>4331</v>
      </c>
      <c r="D188" s="47">
        <v>2843</v>
      </c>
      <c r="E188" s="74"/>
      <c r="F188" s="74"/>
      <c r="G188" s="74"/>
    </row>
    <row r="189" spans="1:7" x14ac:dyDescent="0.2">
      <c r="A189" s="31"/>
      <c r="B189" s="31" t="s">
        <v>80</v>
      </c>
      <c r="C189" s="31">
        <v>3756</v>
      </c>
      <c r="D189" s="47">
        <v>3384</v>
      </c>
      <c r="E189" s="74"/>
      <c r="F189" s="74"/>
      <c r="G189" s="74"/>
    </row>
    <row r="190" spans="1:7" x14ac:dyDescent="0.2">
      <c r="A190" s="31"/>
      <c r="B190" s="31" t="s">
        <v>247</v>
      </c>
      <c r="C190" s="31">
        <v>715</v>
      </c>
      <c r="D190" s="47">
        <v>3546</v>
      </c>
      <c r="E190" s="74"/>
      <c r="F190" s="74"/>
      <c r="G190" s="74"/>
    </row>
    <row r="191" spans="1:7" x14ac:dyDescent="0.2">
      <c r="A191" s="31" t="s">
        <v>542</v>
      </c>
      <c r="B191" s="31" t="s">
        <v>237</v>
      </c>
      <c r="C191" s="31">
        <v>90</v>
      </c>
      <c r="D191" s="47">
        <v>0</v>
      </c>
      <c r="E191" s="75"/>
      <c r="F191" s="74"/>
      <c r="G191" s="74"/>
    </row>
    <row r="192" spans="1:7" x14ac:dyDescent="0.2">
      <c r="A192" s="31" t="s">
        <v>555</v>
      </c>
      <c r="B192" s="31" t="s">
        <v>163</v>
      </c>
      <c r="C192" s="31">
        <v>131</v>
      </c>
      <c r="D192" s="47">
        <v>0</v>
      </c>
      <c r="E192" s="75"/>
      <c r="F192" s="74"/>
      <c r="G192" s="74"/>
    </row>
    <row r="193" spans="1:7" x14ac:dyDescent="0.2">
      <c r="A193" s="31" t="s">
        <v>438</v>
      </c>
      <c r="B193" s="31" t="s">
        <v>439</v>
      </c>
      <c r="C193" s="31">
        <v>849</v>
      </c>
      <c r="D193" s="47">
        <v>1052</v>
      </c>
      <c r="E193" s="74"/>
      <c r="F193" s="74"/>
      <c r="G193" s="74"/>
    </row>
    <row r="194" spans="1:7" x14ac:dyDescent="0.2">
      <c r="A194" s="31"/>
      <c r="B194" s="31" t="s">
        <v>240</v>
      </c>
      <c r="C194" s="31">
        <v>868</v>
      </c>
      <c r="D194" s="47">
        <v>1011</v>
      </c>
      <c r="E194" s="74"/>
      <c r="F194" s="74"/>
      <c r="G194" s="74"/>
    </row>
    <row r="195" spans="1:7" x14ac:dyDescent="0.2">
      <c r="A195" s="31" t="s">
        <v>550</v>
      </c>
      <c r="B195" s="31" t="s">
        <v>54</v>
      </c>
      <c r="C195" s="31">
        <v>996</v>
      </c>
      <c r="D195" s="47">
        <v>1148.5</v>
      </c>
      <c r="E195" s="74"/>
      <c r="F195" s="74"/>
      <c r="G195" s="74"/>
    </row>
    <row r="196" spans="1:7" x14ac:dyDescent="0.2">
      <c r="B196" s="31" t="s">
        <v>440</v>
      </c>
      <c r="C196" s="31">
        <v>1190</v>
      </c>
      <c r="D196" s="47">
        <v>1633</v>
      </c>
      <c r="E196" s="74"/>
      <c r="F196" s="74"/>
      <c r="G196" s="74"/>
    </row>
    <row r="197" spans="1:7" x14ac:dyDescent="0.2">
      <c r="A197" s="31"/>
      <c r="B197" s="31" t="s">
        <v>441</v>
      </c>
      <c r="C197" s="31">
        <v>1408</v>
      </c>
      <c r="D197" s="47">
        <v>1449</v>
      </c>
      <c r="E197" s="74"/>
      <c r="F197" s="74"/>
      <c r="G197" s="74"/>
    </row>
    <row r="198" spans="1:7" x14ac:dyDescent="0.2">
      <c r="A198" s="59"/>
      <c r="B198" s="31" t="s">
        <v>442</v>
      </c>
      <c r="C198" s="31">
        <v>0</v>
      </c>
      <c r="D198" s="47">
        <v>23</v>
      </c>
      <c r="E198" s="75"/>
      <c r="F198" s="74"/>
      <c r="G198" s="74"/>
    </row>
    <row r="199" spans="1:7" x14ac:dyDescent="0.2">
      <c r="A199" s="31"/>
      <c r="B199" s="31" t="s">
        <v>443</v>
      </c>
      <c r="C199" s="31">
        <v>1638</v>
      </c>
      <c r="D199" s="47">
        <v>1727</v>
      </c>
      <c r="E199" s="74"/>
      <c r="F199" s="74"/>
      <c r="G199" s="74"/>
    </row>
    <row r="200" spans="1:7" x14ac:dyDescent="0.2">
      <c r="A200" s="31"/>
      <c r="B200" s="31" t="s">
        <v>105</v>
      </c>
      <c r="C200" s="31">
        <v>0</v>
      </c>
      <c r="D200" s="47">
        <v>15</v>
      </c>
      <c r="E200" s="74"/>
      <c r="F200" s="74"/>
      <c r="G200" s="74"/>
    </row>
    <row r="201" spans="1:7" x14ac:dyDescent="0.2">
      <c r="A201" s="31"/>
      <c r="B201" s="31" t="s">
        <v>444</v>
      </c>
      <c r="C201" s="31">
        <v>1057</v>
      </c>
      <c r="D201" s="47">
        <v>1286</v>
      </c>
      <c r="E201" s="74"/>
      <c r="F201" s="74"/>
      <c r="G201" s="74"/>
    </row>
    <row r="202" spans="1:7" x14ac:dyDescent="0.2">
      <c r="A202" s="31"/>
      <c r="B202" s="31" t="s">
        <v>53</v>
      </c>
      <c r="C202" s="31">
        <v>813</v>
      </c>
      <c r="D202" s="47">
        <v>905</v>
      </c>
      <c r="E202" s="74"/>
      <c r="F202" s="74"/>
      <c r="G202" s="74"/>
    </row>
    <row r="203" spans="1:7" x14ac:dyDescent="0.2">
      <c r="A203" s="31"/>
      <c r="B203" s="31" t="s">
        <v>242</v>
      </c>
      <c r="C203" s="31">
        <v>750</v>
      </c>
      <c r="D203" s="47">
        <v>504</v>
      </c>
      <c r="E203" s="74"/>
      <c r="F203" s="74"/>
      <c r="G203" s="74"/>
    </row>
    <row r="204" spans="1:7" x14ac:dyDescent="0.2">
      <c r="A204" s="31"/>
      <c r="B204" s="31" t="s">
        <v>12</v>
      </c>
      <c r="C204" s="31">
        <v>1731</v>
      </c>
      <c r="D204" s="47">
        <v>2180</v>
      </c>
      <c r="E204" s="74"/>
      <c r="F204" s="74"/>
      <c r="G204" s="74"/>
    </row>
    <row r="205" spans="1:7" x14ac:dyDescent="0.2">
      <c r="A205" s="31" t="s">
        <v>445</v>
      </c>
      <c r="B205" s="31" t="s">
        <v>241</v>
      </c>
      <c r="C205" s="31">
        <v>78</v>
      </c>
      <c r="D205" s="47">
        <v>21</v>
      </c>
      <c r="E205" s="74"/>
      <c r="F205" s="74"/>
      <c r="G205" s="74"/>
    </row>
    <row r="206" spans="1:7" x14ac:dyDescent="0.2">
      <c r="A206" s="31" t="s">
        <v>446</v>
      </c>
      <c r="B206" s="31" t="s">
        <v>243</v>
      </c>
      <c r="C206" s="31">
        <v>139</v>
      </c>
      <c r="D206" s="47">
        <v>578</v>
      </c>
      <c r="E206" s="75"/>
      <c r="F206" s="74"/>
      <c r="G206" s="74"/>
    </row>
    <row r="207" spans="1:7" x14ac:dyDescent="0.2">
      <c r="A207" s="31" t="s">
        <v>447</v>
      </c>
      <c r="B207" s="31" t="s">
        <v>123</v>
      </c>
      <c r="C207" s="31">
        <v>650</v>
      </c>
      <c r="D207" s="47">
        <v>658</v>
      </c>
      <c r="E207" s="74"/>
      <c r="F207" s="74"/>
      <c r="G207" s="74"/>
    </row>
    <row r="208" spans="1:7" x14ac:dyDescent="0.2">
      <c r="A208" s="31"/>
      <c r="B208" s="31" t="s">
        <v>124</v>
      </c>
      <c r="C208" s="31">
        <v>61</v>
      </c>
      <c r="D208" s="47">
        <v>55</v>
      </c>
      <c r="E208" s="74"/>
      <c r="F208" s="74"/>
      <c r="G208" s="74"/>
    </row>
    <row r="209" spans="1:7" x14ac:dyDescent="0.2">
      <c r="A209" s="31" t="s">
        <v>448</v>
      </c>
      <c r="B209" s="31" t="s">
        <v>244</v>
      </c>
      <c r="C209" s="31">
        <v>28</v>
      </c>
      <c r="D209" s="47">
        <v>61</v>
      </c>
      <c r="E209" s="74"/>
      <c r="F209" s="74"/>
      <c r="G209" s="74"/>
    </row>
    <row r="210" spans="1:7" x14ac:dyDescent="0.2">
      <c r="A210" s="31"/>
      <c r="B210" s="31" t="s">
        <v>245</v>
      </c>
      <c r="C210" s="31">
        <v>80</v>
      </c>
      <c r="D210" s="47">
        <v>1</v>
      </c>
      <c r="E210" s="74"/>
      <c r="F210" s="74"/>
      <c r="G210" s="74"/>
    </row>
    <row r="211" spans="1:7" x14ac:dyDescent="0.2">
      <c r="A211" s="31" t="s">
        <v>449</v>
      </c>
      <c r="B211" s="31" t="s">
        <v>246</v>
      </c>
      <c r="C211" s="31">
        <v>155</v>
      </c>
      <c r="D211" s="47">
        <v>82</v>
      </c>
      <c r="E211" s="74"/>
      <c r="F211" s="74"/>
      <c r="G211" s="74"/>
    </row>
    <row r="212" spans="1:7" x14ac:dyDescent="0.2">
      <c r="A212" s="31" t="s">
        <v>545</v>
      </c>
      <c r="B212" s="31" t="s">
        <v>239</v>
      </c>
      <c r="C212" s="31">
        <v>3048</v>
      </c>
      <c r="D212" s="47">
        <v>0</v>
      </c>
      <c r="E212" s="74"/>
      <c r="F212" s="74"/>
      <c r="G212" s="74"/>
    </row>
    <row r="213" spans="1:7" x14ac:dyDescent="0.2">
      <c r="A213" s="73" t="s">
        <v>556</v>
      </c>
      <c r="B213" s="31" t="s">
        <v>162</v>
      </c>
      <c r="C213" s="31">
        <v>258</v>
      </c>
      <c r="D213" s="47">
        <v>0</v>
      </c>
      <c r="E213" s="75"/>
      <c r="F213" s="74"/>
      <c r="G213" s="74"/>
    </row>
    <row r="214" spans="1:7" x14ac:dyDescent="0.2">
      <c r="A214" s="31" t="s">
        <v>543</v>
      </c>
      <c r="B214" s="31" t="s">
        <v>81</v>
      </c>
      <c r="C214" s="31">
        <v>366</v>
      </c>
      <c r="D214" s="47">
        <v>0</v>
      </c>
      <c r="E214" s="75"/>
      <c r="F214" s="74"/>
      <c r="G214" s="74"/>
    </row>
    <row r="215" spans="1:7" x14ac:dyDescent="0.2">
      <c r="A215" s="31" t="s">
        <v>450</v>
      </c>
      <c r="B215" s="31" t="s">
        <v>248</v>
      </c>
      <c r="C215" s="31">
        <v>841</v>
      </c>
      <c r="D215" s="47">
        <v>43</v>
      </c>
      <c r="E215" s="74"/>
      <c r="F215" s="74"/>
      <c r="G215" s="74"/>
    </row>
    <row r="216" spans="1:7" x14ac:dyDescent="0.2">
      <c r="A216" s="31"/>
      <c r="B216" s="31" t="s">
        <v>451</v>
      </c>
      <c r="C216" s="31">
        <v>820</v>
      </c>
      <c r="D216" s="47">
        <v>349</v>
      </c>
      <c r="E216" s="74"/>
      <c r="F216" s="74"/>
      <c r="G216" s="74"/>
    </row>
    <row r="217" spans="1:7" x14ac:dyDescent="0.2">
      <c r="A217" s="31" t="s">
        <v>452</v>
      </c>
      <c r="B217" s="31" t="s">
        <v>453</v>
      </c>
      <c r="C217" s="31">
        <v>0</v>
      </c>
      <c r="D217" s="47">
        <v>173</v>
      </c>
      <c r="E217" s="74"/>
      <c r="F217" s="74"/>
      <c r="G217" s="74"/>
    </row>
    <row r="218" spans="1:7" x14ac:dyDescent="0.2">
      <c r="A218" s="31" t="s">
        <v>454</v>
      </c>
      <c r="B218" s="31" t="s">
        <v>455</v>
      </c>
      <c r="C218" s="31">
        <v>0</v>
      </c>
      <c r="D218" s="47">
        <v>12</v>
      </c>
      <c r="E218" s="74"/>
      <c r="F218" s="74"/>
      <c r="G218" s="74"/>
    </row>
    <row r="219" spans="1:7" x14ac:dyDescent="0.2">
      <c r="A219" s="31" t="s">
        <v>457</v>
      </c>
      <c r="B219" s="31" t="s">
        <v>456</v>
      </c>
      <c r="C219" s="31">
        <v>47</v>
      </c>
      <c r="D219" s="47">
        <v>53</v>
      </c>
      <c r="E219" s="74"/>
      <c r="F219" s="74"/>
      <c r="G219" s="74"/>
    </row>
    <row r="220" spans="1:7" x14ac:dyDescent="0.2">
      <c r="A220" s="31"/>
      <c r="B220" s="31" t="s">
        <v>91</v>
      </c>
      <c r="C220" s="31">
        <v>95</v>
      </c>
      <c r="D220" s="47">
        <v>132</v>
      </c>
      <c r="E220" s="74"/>
      <c r="F220" s="74"/>
      <c r="G220" s="74"/>
    </row>
    <row r="221" spans="1:7" x14ac:dyDescent="0.2">
      <c r="A221" s="31"/>
      <c r="B221" s="31" t="s">
        <v>458</v>
      </c>
      <c r="C221" s="31">
        <v>615</v>
      </c>
      <c r="D221" s="47">
        <v>416</v>
      </c>
      <c r="E221" s="74"/>
      <c r="F221" s="74"/>
      <c r="G221" s="74"/>
    </row>
    <row r="222" spans="1:7" x14ac:dyDescent="0.2">
      <c r="A222" s="31"/>
      <c r="B222" s="31" t="s">
        <v>459</v>
      </c>
      <c r="C222" s="31">
        <v>111</v>
      </c>
      <c r="D222" s="47">
        <v>162</v>
      </c>
      <c r="E222" s="74"/>
      <c r="F222" s="74"/>
      <c r="G222" s="74"/>
    </row>
    <row r="223" spans="1:7" x14ac:dyDescent="0.2">
      <c r="A223" s="31"/>
      <c r="B223" s="31" t="s">
        <v>82</v>
      </c>
      <c r="C223" s="31">
        <v>89</v>
      </c>
      <c r="D223" s="47">
        <v>6</v>
      </c>
      <c r="E223" s="74"/>
      <c r="F223" s="74"/>
      <c r="G223" s="74"/>
    </row>
    <row r="224" spans="1:7" x14ac:dyDescent="0.2">
      <c r="A224" s="31"/>
      <c r="B224" s="31" t="s">
        <v>460</v>
      </c>
      <c r="C224" s="31">
        <v>215</v>
      </c>
      <c r="D224" s="47">
        <v>32</v>
      </c>
      <c r="E224" s="74"/>
      <c r="F224" s="74"/>
      <c r="G224" s="74"/>
    </row>
    <row r="225" spans="1:7" x14ac:dyDescent="0.2">
      <c r="A225" s="31" t="s">
        <v>461</v>
      </c>
      <c r="B225" s="31" t="s">
        <v>55</v>
      </c>
      <c r="C225" s="31">
        <v>103</v>
      </c>
      <c r="D225" s="47">
        <v>76</v>
      </c>
      <c r="E225" s="74"/>
      <c r="F225" s="74"/>
      <c r="G225" s="74"/>
    </row>
    <row r="226" spans="1:7" x14ac:dyDescent="0.2">
      <c r="A226" s="31"/>
      <c r="B226" s="31" t="s">
        <v>120</v>
      </c>
      <c r="C226" s="31">
        <v>72</v>
      </c>
      <c r="D226" s="47">
        <v>0</v>
      </c>
      <c r="E226" s="74"/>
      <c r="F226" s="74"/>
      <c r="G226" s="74"/>
    </row>
    <row r="227" spans="1:7" x14ac:dyDescent="0.2">
      <c r="A227" s="31"/>
      <c r="B227" s="31" t="s">
        <v>94</v>
      </c>
      <c r="C227" s="31">
        <v>32</v>
      </c>
      <c r="D227" s="47">
        <v>0</v>
      </c>
      <c r="E227" s="74"/>
      <c r="F227" s="74"/>
      <c r="G227" s="74"/>
    </row>
    <row r="228" spans="1:7" x14ac:dyDescent="0.2">
      <c r="A228" s="31" t="s">
        <v>462</v>
      </c>
      <c r="B228" s="31" t="s">
        <v>101</v>
      </c>
      <c r="C228" s="31">
        <v>179</v>
      </c>
      <c r="D228" s="47">
        <v>188</v>
      </c>
      <c r="E228" s="74"/>
      <c r="F228" s="74"/>
      <c r="G228" s="74"/>
    </row>
    <row r="229" spans="1:7" x14ac:dyDescent="0.2">
      <c r="A229" s="31" t="s">
        <v>264</v>
      </c>
      <c r="B229" s="31" t="s">
        <v>120</v>
      </c>
      <c r="C229" s="31">
        <v>0</v>
      </c>
      <c r="D229" s="47">
        <v>32</v>
      </c>
      <c r="E229" s="74"/>
      <c r="F229" s="74"/>
      <c r="G229" s="74"/>
    </row>
    <row r="230" spans="1:7" x14ac:dyDescent="0.2">
      <c r="A230" s="31" t="s">
        <v>463</v>
      </c>
      <c r="B230" s="31" t="s">
        <v>114</v>
      </c>
      <c r="C230" s="31">
        <v>29</v>
      </c>
      <c r="D230" s="47">
        <v>31</v>
      </c>
      <c r="E230" s="74"/>
      <c r="F230" s="74"/>
      <c r="G230" s="74"/>
    </row>
    <row r="231" spans="1:7" x14ac:dyDescent="0.2">
      <c r="B231" s="31" t="s">
        <v>551</v>
      </c>
      <c r="C231" s="31">
        <v>1410</v>
      </c>
      <c r="D231" s="47">
        <v>600</v>
      </c>
      <c r="E231" s="74"/>
      <c r="F231" s="74"/>
      <c r="G231" s="74"/>
    </row>
    <row r="232" spans="1:7" x14ac:dyDescent="0.2">
      <c r="A232" s="31"/>
      <c r="B232" s="31" t="s">
        <v>113</v>
      </c>
      <c r="C232" s="31">
        <v>79</v>
      </c>
      <c r="D232" s="47">
        <v>147</v>
      </c>
      <c r="E232" s="74"/>
      <c r="F232" s="74"/>
      <c r="G232" s="74"/>
    </row>
    <row r="233" spans="1:7" x14ac:dyDescent="0.2">
      <c r="A233" s="31"/>
      <c r="B233" s="31" t="s">
        <v>122</v>
      </c>
      <c r="C233" s="31">
        <v>62</v>
      </c>
      <c r="D233" s="47">
        <v>33</v>
      </c>
      <c r="E233" s="74"/>
      <c r="F233" s="74"/>
      <c r="G233" s="74"/>
    </row>
    <row r="234" spans="1:7" x14ac:dyDescent="0.2">
      <c r="A234" s="31" t="s">
        <v>464</v>
      </c>
      <c r="B234" s="31" t="s">
        <v>465</v>
      </c>
      <c r="C234" s="31">
        <v>1289</v>
      </c>
      <c r="D234" s="47">
        <v>1602</v>
      </c>
      <c r="E234" s="75"/>
      <c r="F234" s="74"/>
      <c r="G234" s="74"/>
    </row>
    <row r="235" spans="1:7" x14ac:dyDescent="0.2">
      <c r="A235" s="31"/>
      <c r="B235" s="31" t="s">
        <v>83</v>
      </c>
      <c r="C235" s="31">
        <v>871</v>
      </c>
      <c r="D235" s="47">
        <v>880</v>
      </c>
      <c r="E235" s="74"/>
      <c r="F235" s="74"/>
      <c r="G235" s="74"/>
    </row>
    <row r="236" spans="1:7" x14ac:dyDescent="0.2">
      <c r="A236" s="31"/>
      <c r="B236" s="31" t="s">
        <v>466</v>
      </c>
      <c r="C236" s="31">
        <v>1673</v>
      </c>
      <c r="D236" s="47">
        <v>1511</v>
      </c>
      <c r="E236" s="74"/>
      <c r="F236" s="74"/>
      <c r="G236" s="74"/>
    </row>
    <row r="237" spans="1:7" x14ac:dyDescent="0.2">
      <c r="A237" s="31" t="s">
        <v>467</v>
      </c>
      <c r="B237" s="31" t="s">
        <v>108</v>
      </c>
      <c r="C237" s="31">
        <v>790</v>
      </c>
      <c r="D237" s="47">
        <v>1925</v>
      </c>
      <c r="E237" s="74"/>
      <c r="F237" s="74"/>
      <c r="G237" s="74"/>
    </row>
    <row r="238" spans="1:7" x14ac:dyDescent="0.2">
      <c r="A238" s="31" t="s">
        <v>468</v>
      </c>
      <c r="B238" s="31" t="s">
        <v>469</v>
      </c>
      <c r="C238" s="31">
        <v>6</v>
      </c>
      <c r="D238" s="47">
        <v>4</v>
      </c>
      <c r="E238" s="74"/>
      <c r="F238" s="74"/>
      <c r="G238" s="74"/>
    </row>
    <row r="239" spans="1:7" x14ac:dyDescent="0.2">
      <c r="A239" s="31" t="s">
        <v>470</v>
      </c>
      <c r="B239" s="31" t="s">
        <v>249</v>
      </c>
      <c r="C239" s="31">
        <v>71</v>
      </c>
      <c r="D239" s="47">
        <v>68</v>
      </c>
      <c r="E239" s="74"/>
      <c r="F239" s="74"/>
      <c r="G239" s="74"/>
    </row>
    <row r="240" spans="1:7" x14ac:dyDescent="0.2">
      <c r="A240" s="31"/>
      <c r="B240" s="31" t="s">
        <v>92</v>
      </c>
      <c r="C240" s="31">
        <v>0</v>
      </c>
      <c r="D240" s="47">
        <v>1</v>
      </c>
      <c r="E240" s="74"/>
      <c r="F240" s="74"/>
      <c r="G240" s="74"/>
    </row>
    <row r="241" spans="1:7" x14ac:dyDescent="0.2">
      <c r="A241" s="31" t="s">
        <v>471</v>
      </c>
      <c r="B241" s="31" t="s">
        <v>472</v>
      </c>
      <c r="C241" s="31">
        <v>0</v>
      </c>
      <c r="D241" s="47">
        <v>3</v>
      </c>
      <c r="E241" s="74"/>
      <c r="F241" s="74"/>
      <c r="G241" s="74"/>
    </row>
    <row r="242" spans="1:7" x14ac:dyDescent="0.2">
      <c r="A242" s="31"/>
      <c r="B242" s="32" t="s">
        <v>250</v>
      </c>
      <c r="C242" s="44">
        <v>29</v>
      </c>
      <c r="D242" s="47">
        <v>52</v>
      </c>
      <c r="E242" s="74"/>
      <c r="F242" s="74"/>
      <c r="G242" s="74"/>
    </row>
    <row r="243" spans="1:7" x14ac:dyDescent="0.2">
      <c r="A243" s="40" t="s">
        <v>13</v>
      </c>
      <c r="B243" s="30"/>
      <c r="C243" s="63">
        <v>61306</v>
      </c>
      <c r="D243" s="54">
        <v>58092.5</v>
      </c>
      <c r="E243" s="74"/>
      <c r="F243" s="74"/>
      <c r="G243" s="74"/>
    </row>
    <row r="244" spans="1:7" x14ac:dyDescent="0.2">
      <c r="A244" s="39" t="s">
        <v>84</v>
      </c>
      <c r="B244" s="34"/>
      <c r="C244" s="34"/>
      <c r="D244" s="48"/>
      <c r="E244" s="74"/>
      <c r="F244" s="74"/>
      <c r="G244" s="74"/>
    </row>
    <row r="245" spans="1:7" x14ac:dyDescent="0.2">
      <c r="A245" s="31" t="s">
        <v>473</v>
      </c>
      <c r="B245" s="32" t="s">
        <v>85</v>
      </c>
      <c r="C245" s="44">
        <v>533</v>
      </c>
      <c r="D245" s="47">
        <v>517</v>
      </c>
      <c r="E245" s="74"/>
      <c r="F245" s="74"/>
      <c r="G245" s="74"/>
    </row>
    <row r="246" spans="1:7" x14ac:dyDescent="0.2">
      <c r="A246" s="31" t="s">
        <v>264</v>
      </c>
      <c r="B246" s="32" t="s">
        <v>474</v>
      </c>
      <c r="C246" s="44"/>
      <c r="D246" s="47">
        <v>0</v>
      </c>
      <c r="E246" s="74"/>
      <c r="F246" s="74"/>
      <c r="G246" s="74"/>
    </row>
    <row r="247" spans="1:7" x14ac:dyDescent="0.2">
      <c r="A247" s="31" t="s">
        <v>264</v>
      </c>
      <c r="B247" s="32" t="s">
        <v>475</v>
      </c>
      <c r="C247" s="44"/>
      <c r="D247" s="47">
        <v>0</v>
      </c>
      <c r="E247" s="74"/>
      <c r="F247" s="74"/>
      <c r="G247" s="74"/>
    </row>
    <row r="248" spans="1:7" x14ac:dyDescent="0.2">
      <c r="A248" s="31" t="s">
        <v>264</v>
      </c>
      <c r="B248" s="32" t="s">
        <v>86</v>
      </c>
      <c r="C248" s="44">
        <v>31</v>
      </c>
      <c r="D248" s="47">
        <v>0</v>
      </c>
      <c r="E248" s="74"/>
      <c r="F248" s="74"/>
      <c r="G248" s="74"/>
    </row>
    <row r="249" spans="1:7" x14ac:dyDescent="0.2">
      <c r="A249" s="39" t="s">
        <v>87</v>
      </c>
      <c r="B249" s="34"/>
      <c r="C249" s="53">
        <v>564</v>
      </c>
      <c r="D249" s="50">
        <v>517</v>
      </c>
      <c r="E249" s="74"/>
      <c r="F249" s="74"/>
      <c r="G249" s="74"/>
    </row>
    <row r="250" spans="1:7" x14ac:dyDescent="0.2">
      <c r="A250" s="40" t="s">
        <v>14</v>
      </c>
      <c r="B250" s="30"/>
      <c r="C250" s="30"/>
      <c r="D250" s="49"/>
      <c r="E250" s="74"/>
      <c r="F250" s="74"/>
      <c r="G250" s="74"/>
    </row>
    <row r="251" spans="1:7" x14ac:dyDescent="0.2">
      <c r="A251" s="31" t="s">
        <v>476</v>
      </c>
      <c r="B251" s="32" t="s">
        <v>252</v>
      </c>
      <c r="C251" s="44">
        <v>217</v>
      </c>
      <c r="D251" s="47">
        <v>225</v>
      </c>
      <c r="E251" s="74"/>
      <c r="F251" s="74"/>
      <c r="G251" s="74"/>
    </row>
    <row r="252" spans="1:7" x14ac:dyDescent="0.2">
      <c r="A252" s="31"/>
      <c r="B252" s="32" t="s">
        <v>15</v>
      </c>
      <c r="C252" s="44">
        <v>449</v>
      </c>
      <c r="D252" s="47">
        <v>395</v>
      </c>
      <c r="E252" s="74"/>
      <c r="F252" s="74"/>
      <c r="G252" s="74"/>
    </row>
    <row r="253" spans="1:7" x14ac:dyDescent="0.2">
      <c r="A253" s="31"/>
      <c r="B253" s="32" t="s">
        <v>251</v>
      </c>
      <c r="C253" s="44">
        <v>129</v>
      </c>
      <c r="D253" s="47">
        <v>119</v>
      </c>
      <c r="E253" s="74"/>
      <c r="F253" s="74"/>
      <c r="G253" s="74"/>
    </row>
    <row r="254" spans="1:7" x14ac:dyDescent="0.2">
      <c r="A254" s="31"/>
      <c r="B254" s="32" t="s">
        <v>477</v>
      </c>
      <c r="C254" s="44">
        <v>315</v>
      </c>
      <c r="D254" s="47">
        <v>356</v>
      </c>
      <c r="E254" s="74"/>
      <c r="F254" s="74"/>
      <c r="G254" s="74"/>
    </row>
    <row r="255" spans="1:7" x14ac:dyDescent="0.2">
      <c r="A255" s="31"/>
      <c r="B255" s="32" t="s">
        <v>478</v>
      </c>
      <c r="C255" s="44">
        <v>680</v>
      </c>
      <c r="D255" s="47">
        <v>279</v>
      </c>
      <c r="E255" s="74"/>
      <c r="F255" s="74"/>
      <c r="G255" s="74"/>
    </row>
    <row r="256" spans="1:7" x14ac:dyDescent="0.2">
      <c r="A256" s="31"/>
      <c r="B256" s="32" t="s">
        <v>479</v>
      </c>
      <c r="C256" s="44">
        <v>729</v>
      </c>
      <c r="D256" s="47">
        <v>734</v>
      </c>
      <c r="E256" s="74"/>
      <c r="F256" s="74"/>
      <c r="G256" s="74"/>
    </row>
    <row r="257" spans="1:7" x14ac:dyDescent="0.2">
      <c r="A257" s="32" t="s">
        <v>546</v>
      </c>
      <c r="B257" s="32" t="s">
        <v>27</v>
      </c>
      <c r="C257" s="32">
        <v>2</v>
      </c>
      <c r="D257" s="62"/>
      <c r="E257" s="74"/>
      <c r="F257" s="74"/>
      <c r="G257" s="74"/>
    </row>
    <row r="258" spans="1:7" ht="25.5" x14ac:dyDescent="0.2">
      <c r="A258" s="31" t="s">
        <v>480</v>
      </c>
      <c r="B258" s="32" t="s">
        <v>481</v>
      </c>
      <c r="C258" s="44">
        <v>963</v>
      </c>
      <c r="D258" s="47">
        <v>823</v>
      </c>
      <c r="E258" s="74"/>
      <c r="F258" s="74"/>
      <c r="G258" s="74"/>
    </row>
    <row r="259" spans="1:7" x14ac:dyDescent="0.2">
      <c r="A259" s="31" t="s">
        <v>482</v>
      </c>
      <c r="B259" s="32" t="s">
        <v>483</v>
      </c>
      <c r="C259" s="44">
        <v>8</v>
      </c>
      <c r="D259" s="47">
        <v>5</v>
      </c>
      <c r="E259" s="74"/>
      <c r="F259" s="74"/>
      <c r="G259" s="74"/>
    </row>
    <row r="260" spans="1:7" x14ac:dyDescent="0.2">
      <c r="A260" s="31" t="s">
        <v>484</v>
      </c>
      <c r="B260" s="32" t="s">
        <v>93</v>
      </c>
      <c r="C260" s="44">
        <v>130</v>
      </c>
      <c r="D260" s="47">
        <v>120</v>
      </c>
      <c r="E260" s="74"/>
      <c r="F260" s="74"/>
      <c r="G260" s="74"/>
    </row>
    <row r="261" spans="1:7" x14ac:dyDescent="0.2">
      <c r="A261" s="31" t="s">
        <v>557</v>
      </c>
      <c r="B261" s="71" t="s">
        <v>253</v>
      </c>
      <c r="C261" s="47">
        <v>25</v>
      </c>
      <c r="D261" s="47">
        <v>0</v>
      </c>
      <c r="E261" s="74"/>
      <c r="F261" s="74"/>
      <c r="G261" s="74"/>
    </row>
    <row r="262" spans="1:7" x14ac:dyDescent="0.2">
      <c r="A262" s="31"/>
      <c r="B262" s="71" t="s">
        <v>118</v>
      </c>
      <c r="C262" s="47">
        <v>183</v>
      </c>
      <c r="D262" s="47">
        <v>0</v>
      </c>
      <c r="E262" s="74"/>
      <c r="F262" s="74"/>
      <c r="G262" s="74"/>
    </row>
    <row r="263" spans="1:7" x14ac:dyDescent="0.2">
      <c r="A263" s="31"/>
      <c r="B263" s="71" t="s">
        <v>88</v>
      </c>
      <c r="C263" s="47">
        <v>31</v>
      </c>
      <c r="D263" s="47">
        <v>0</v>
      </c>
      <c r="E263" s="74"/>
      <c r="F263" s="74"/>
      <c r="G263" s="74"/>
    </row>
    <row r="264" spans="1:7" x14ac:dyDescent="0.2">
      <c r="A264" s="31" t="s">
        <v>485</v>
      </c>
      <c r="B264" s="32" t="s">
        <v>486</v>
      </c>
      <c r="C264" s="72"/>
      <c r="D264" s="47">
        <v>182</v>
      </c>
      <c r="E264" s="75"/>
      <c r="F264" s="74"/>
      <c r="G264" s="74"/>
    </row>
    <row r="265" spans="1:7" x14ac:dyDescent="0.2">
      <c r="A265" s="31"/>
      <c r="B265" s="32" t="s">
        <v>487</v>
      </c>
      <c r="C265" s="72"/>
      <c r="D265" s="47">
        <v>7</v>
      </c>
      <c r="E265" s="74"/>
      <c r="F265" s="74"/>
      <c r="G265" s="74"/>
    </row>
    <row r="266" spans="1:7" x14ac:dyDescent="0.2">
      <c r="A266" s="31" t="s">
        <v>488</v>
      </c>
      <c r="B266" s="32" t="s">
        <v>56</v>
      </c>
      <c r="C266" s="44">
        <v>1384</v>
      </c>
      <c r="D266" s="47">
        <v>1332</v>
      </c>
      <c r="E266" s="74"/>
      <c r="F266" s="74"/>
      <c r="G266" s="74"/>
    </row>
    <row r="267" spans="1:7" x14ac:dyDescent="0.2">
      <c r="A267" s="31" t="s">
        <v>489</v>
      </c>
      <c r="B267" s="32" t="s">
        <v>490</v>
      </c>
      <c r="C267" s="44">
        <v>6</v>
      </c>
      <c r="D267" s="47">
        <v>3</v>
      </c>
      <c r="E267" s="74"/>
      <c r="F267" s="74"/>
      <c r="G267" s="74"/>
    </row>
    <row r="268" spans="1:7" x14ac:dyDescent="0.2">
      <c r="A268" s="31"/>
      <c r="B268" s="32" t="s">
        <v>491</v>
      </c>
      <c r="C268" s="44">
        <v>13</v>
      </c>
      <c r="D268" s="47">
        <v>3</v>
      </c>
      <c r="E268" s="74"/>
      <c r="F268" s="74"/>
      <c r="G268" s="74"/>
    </row>
    <row r="269" spans="1:7" x14ac:dyDescent="0.2">
      <c r="A269" s="31"/>
      <c r="B269" s="32" t="s">
        <v>495</v>
      </c>
      <c r="C269" s="44">
        <v>10</v>
      </c>
      <c r="D269" s="47">
        <v>0</v>
      </c>
      <c r="E269" s="74"/>
      <c r="F269" s="74"/>
      <c r="G269" s="74"/>
    </row>
    <row r="270" spans="1:7" x14ac:dyDescent="0.2">
      <c r="A270" s="31"/>
      <c r="B270" s="57" t="s">
        <v>42</v>
      </c>
      <c r="C270" s="44">
        <v>6</v>
      </c>
      <c r="D270" s="47">
        <v>0</v>
      </c>
      <c r="E270" s="74"/>
      <c r="F270" s="74"/>
      <c r="G270" s="74"/>
    </row>
    <row r="271" spans="1:7" x14ac:dyDescent="0.2">
      <c r="A271" s="31" t="s">
        <v>492</v>
      </c>
      <c r="B271" s="32" t="s">
        <v>30</v>
      </c>
      <c r="C271" s="44">
        <v>296</v>
      </c>
      <c r="D271" s="47">
        <v>294</v>
      </c>
      <c r="E271" s="74"/>
      <c r="F271" s="74"/>
      <c r="G271" s="74"/>
    </row>
    <row r="272" spans="1:7" x14ac:dyDescent="0.2">
      <c r="A272" s="31"/>
      <c r="B272" s="32" t="s">
        <v>493</v>
      </c>
      <c r="C272" s="44">
        <v>325</v>
      </c>
      <c r="D272" s="47">
        <v>388</v>
      </c>
      <c r="E272" s="74"/>
      <c r="F272" s="74"/>
      <c r="G272" s="74"/>
    </row>
    <row r="273" spans="1:7" x14ac:dyDescent="0.2">
      <c r="A273" s="31" t="s">
        <v>494</v>
      </c>
      <c r="B273" s="32" t="s">
        <v>495</v>
      </c>
      <c r="C273" s="72"/>
      <c r="D273" s="47">
        <v>12</v>
      </c>
      <c r="E273" s="75"/>
      <c r="F273" s="74"/>
      <c r="G273" s="74"/>
    </row>
    <row r="274" spans="1:7" x14ac:dyDescent="0.2">
      <c r="A274" s="59"/>
      <c r="B274" s="32" t="s">
        <v>253</v>
      </c>
      <c r="C274" s="72"/>
      <c r="D274" s="47">
        <v>56.916666666666664</v>
      </c>
      <c r="E274" s="75"/>
      <c r="F274" s="74"/>
      <c r="G274" s="74"/>
    </row>
    <row r="275" spans="1:7" x14ac:dyDescent="0.2">
      <c r="A275" s="31"/>
      <c r="B275" s="32" t="s">
        <v>496</v>
      </c>
      <c r="C275" s="44">
        <v>9</v>
      </c>
      <c r="D275" s="47">
        <v>32</v>
      </c>
      <c r="E275" s="74"/>
      <c r="F275" s="74"/>
      <c r="G275" s="74"/>
    </row>
    <row r="276" spans="1:7" x14ac:dyDescent="0.2">
      <c r="A276" s="31" t="s">
        <v>497</v>
      </c>
      <c r="B276" s="57" t="s">
        <v>498</v>
      </c>
      <c r="C276" s="44">
        <v>28</v>
      </c>
      <c r="D276" s="47">
        <v>89</v>
      </c>
      <c r="E276" s="74"/>
      <c r="F276" s="74"/>
      <c r="G276" s="74"/>
    </row>
    <row r="277" spans="1:7" x14ac:dyDescent="0.2">
      <c r="A277" s="31" t="s">
        <v>499</v>
      </c>
      <c r="B277" s="32" t="s">
        <v>500</v>
      </c>
      <c r="C277" s="44">
        <v>0</v>
      </c>
      <c r="D277" s="47">
        <v>78</v>
      </c>
      <c r="E277" s="74"/>
      <c r="F277" s="74"/>
      <c r="G277" s="74"/>
    </row>
    <row r="278" spans="1:7" x14ac:dyDescent="0.2">
      <c r="A278" s="31" t="s">
        <v>502</v>
      </c>
      <c r="B278" s="32" t="s">
        <v>503</v>
      </c>
      <c r="C278" s="44">
        <v>495</v>
      </c>
      <c r="D278" s="47">
        <v>556</v>
      </c>
      <c r="E278" s="74"/>
      <c r="F278" s="74"/>
      <c r="G278" s="74"/>
    </row>
    <row r="279" spans="1:7" x14ac:dyDescent="0.2">
      <c r="A279" s="31" t="s">
        <v>504</v>
      </c>
      <c r="B279" s="32" t="s">
        <v>501</v>
      </c>
      <c r="C279" s="44">
        <v>10</v>
      </c>
      <c r="D279" s="47">
        <v>3.3333333333333335</v>
      </c>
      <c r="E279" s="74"/>
      <c r="F279" s="74"/>
      <c r="G279" s="74"/>
    </row>
    <row r="280" spans="1:7" x14ac:dyDescent="0.2">
      <c r="B280" s="32" t="s">
        <v>57</v>
      </c>
      <c r="C280" s="44">
        <v>4</v>
      </c>
      <c r="D280" s="47">
        <v>4</v>
      </c>
      <c r="E280" s="74"/>
      <c r="F280" s="74"/>
      <c r="G280" s="74"/>
    </row>
    <row r="281" spans="1:7" x14ac:dyDescent="0.2">
      <c r="A281" s="40" t="s">
        <v>16</v>
      </c>
      <c r="B281" s="30"/>
      <c r="C281" s="51">
        <v>6447</v>
      </c>
      <c r="D281" s="52">
        <v>6096.25</v>
      </c>
      <c r="E281" s="74"/>
      <c r="F281" s="74"/>
      <c r="G281" s="74"/>
    </row>
    <row r="282" spans="1:7" x14ac:dyDescent="0.2">
      <c r="A282" s="39" t="s">
        <v>17</v>
      </c>
      <c r="B282" s="34"/>
      <c r="C282" s="45"/>
      <c r="D282" s="48"/>
      <c r="E282" s="74"/>
      <c r="F282" s="74"/>
      <c r="G282" s="74"/>
    </row>
    <row r="283" spans="1:7" x14ac:dyDescent="0.2">
      <c r="A283" s="31" t="s">
        <v>505</v>
      </c>
      <c r="B283" s="32" t="s">
        <v>506</v>
      </c>
      <c r="C283" s="44">
        <v>249</v>
      </c>
      <c r="D283" s="47">
        <v>191</v>
      </c>
      <c r="E283" s="74"/>
      <c r="F283" s="74"/>
      <c r="G283" s="74"/>
    </row>
    <row r="284" spans="1:7" x14ac:dyDescent="0.2">
      <c r="A284" s="31"/>
      <c r="B284" s="32" t="s">
        <v>507</v>
      </c>
      <c r="C284" s="44">
        <v>229</v>
      </c>
      <c r="D284" s="47">
        <v>235</v>
      </c>
      <c r="E284" s="74"/>
      <c r="F284" s="74"/>
      <c r="G284" s="74"/>
    </row>
    <row r="285" spans="1:7" x14ac:dyDescent="0.2">
      <c r="A285" s="31"/>
      <c r="B285" s="32" t="s">
        <v>508</v>
      </c>
      <c r="C285" s="44">
        <v>214</v>
      </c>
      <c r="D285" s="47">
        <v>191</v>
      </c>
      <c r="E285" s="74"/>
      <c r="F285" s="74"/>
      <c r="G285" s="74"/>
    </row>
    <row r="286" spans="1:7" x14ac:dyDescent="0.2">
      <c r="A286" s="31" t="s">
        <v>509</v>
      </c>
      <c r="B286" s="32" t="s">
        <v>510</v>
      </c>
      <c r="C286" s="44">
        <v>290</v>
      </c>
      <c r="D286" s="47">
        <v>240</v>
      </c>
      <c r="E286" s="74"/>
      <c r="F286" s="74"/>
      <c r="G286" s="74"/>
    </row>
    <row r="287" spans="1:7" x14ac:dyDescent="0.2">
      <c r="A287" s="31" t="s">
        <v>511</v>
      </c>
      <c r="B287" s="32" t="s">
        <v>512</v>
      </c>
      <c r="C287" s="44">
        <v>78</v>
      </c>
      <c r="D287" s="47">
        <v>84</v>
      </c>
      <c r="E287" s="74"/>
      <c r="F287" s="74"/>
      <c r="G287" s="74"/>
    </row>
    <row r="288" spans="1:7" x14ac:dyDescent="0.2">
      <c r="A288" s="31" t="s">
        <v>513</v>
      </c>
      <c r="B288" s="32" t="s">
        <v>514</v>
      </c>
      <c r="C288" s="44">
        <v>10</v>
      </c>
      <c r="D288" s="47">
        <v>16</v>
      </c>
      <c r="E288" s="74"/>
      <c r="F288" s="74"/>
      <c r="G288" s="74"/>
    </row>
    <row r="289" spans="1:7" x14ac:dyDescent="0.2">
      <c r="A289" s="31" t="s">
        <v>515</v>
      </c>
      <c r="B289" s="32" t="s">
        <v>28</v>
      </c>
      <c r="C289" s="44">
        <v>1</v>
      </c>
      <c r="D289" s="47">
        <v>1</v>
      </c>
      <c r="E289" s="74"/>
      <c r="F289" s="74"/>
      <c r="G289" s="74"/>
    </row>
    <row r="290" spans="1:7" x14ac:dyDescent="0.2">
      <c r="A290" s="39" t="s">
        <v>18</v>
      </c>
      <c r="B290" s="34"/>
      <c r="C290" s="53">
        <v>1071</v>
      </c>
      <c r="D290" s="50">
        <v>958</v>
      </c>
      <c r="E290" s="74"/>
      <c r="F290" s="74"/>
      <c r="G290" s="74"/>
    </row>
    <row r="291" spans="1:7" x14ac:dyDescent="0.2">
      <c r="A291" s="40" t="s">
        <v>518</v>
      </c>
      <c r="B291" s="30"/>
      <c r="C291" s="43"/>
      <c r="D291" s="49"/>
      <c r="E291" s="74"/>
      <c r="F291" s="74"/>
      <c r="G291" s="74"/>
    </row>
    <row r="292" spans="1:7" x14ac:dyDescent="0.2">
      <c r="A292" s="31" t="s">
        <v>516</v>
      </c>
      <c r="B292" s="32" t="s">
        <v>517</v>
      </c>
      <c r="C292" s="44">
        <v>0</v>
      </c>
      <c r="D292" s="47">
        <v>8</v>
      </c>
      <c r="E292" s="74"/>
      <c r="F292" s="74"/>
      <c r="G292" s="74"/>
    </row>
    <row r="293" spans="1:7" x14ac:dyDescent="0.2">
      <c r="A293" s="31" t="s">
        <v>519</v>
      </c>
      <c r="B293" s="32" t="s">
        <v>520</v>
      </c>
      <c r="C293" s="44">
        <v>12</v>
      </c>
      <c r="D293" s="47">
        <v>8.75</v>
      </c>
      <c r="E293" s="74"/>
      <c r="F293" s="74"/>
      <c r="G293" s="74"/>
    </row>
    <row r="294" spans="1:7" x14ac:dyDescent="0.2">
      <c r="A294" s="31" t="s">
        <v>521</v>
      </c>
      <c r="B294" s="32" t="s">
        <v>522</v>
      </c>
      <c r="C294" s="44">
        <v>11</v>
      </c>
      <c r="D294" s="47">
        <v>12</v>
      </c>
      <c r="E294" s="74"/>
      <c r="F294" s="74"/>
      <c r="G294" s="74"/>
    </row>
    <row r="295" spans="1:7" x14ac:dyDescent="0.2">
      <c r="A295" s="31" t="s">
        <v>523</v>
      </c>
      <c r="B295" s="32" t="s">
        <v>524</v>
      </c>
      <c r="C295" s="44">
        <v>53</v>
      </c>
      <c r="D295" s="47">
        <v>45</v>
      </c>
      <c r="E295" s="74"/>
      <c r="F295" s="74"/>
      <c r="G295" s="74"/>
    </row>
    <row r="296" spans="1:7" x14ac:dyDescent="0.2">
      <c r="A296" s="31" t="s">
        <v>525</v>
      </c>
      <c r="B296" s="32" t="s">
        <v>526</v>
      </c>
      <c r="C296" s="44">
        <v>79</v>
      </c>
      <c r="D296" s="47">
        <v>79</v>
      </c>
      <c r="E296" s="74"/>
      <c r="F296" s="74"/>
      <c r="G296" s="74"/>
    </row>
    <row r="297" spans="1:7" x14ac:dyDescent="0.2">
      <c r="A297" s="31" t="s">
        <v>527</v>
      </c>
      <c r="B297" s="32" t="s">
        <v>528</v>
      </c>
      <c r="C297" s="44">
        <v>234</v>
      </c>
      <c r="D297" s="47">
        <v>346</v>
      </c>
      <c r="E297" s="74"/>
      <c r="F297" s="74"/>
      <c r="G297" s="74"/>
    </row>
    <row r="298" spans="1:7" x14ac:dyDescent="0.2">
      <c r="A298" s="40" t="s">
        <v>533</v>
      </c>
      <c r="B298" s="30"/>
      <c r="C298" s="51">
        <v>389</v>
      </c>
      <c r="D298" s="52">
        <v>498.75</v>
      </c>
      <c r="E298" s="74"/>
      <c r="F298" s="74"/>
      <c r="G298" s="74"/>
    </row>
    <row r="299" spans="1:7" x14ac:dyDescent="0.2">
      <c r="A299" s="64" t="s">
        <v>537</v>
      </c>
      <c r="B299" s="65"/>
      <c r="C299" s="68">
        <v>23</v>
      </c>
      <c r="D299" s="66">
        <v>8</v>
      </c>
      <c r="E299" s="74"/>
      <c r="F299" s="74"/>
      <c r="G299" s="74"/>
    </row>
    <row r="300" spans="1:7" x14ac:dyDescent="0.2">
      <c r="A300" s="64" t="s">
        <v>58</v>
      </c>
      <c r="B300" s="65"/>
      <c r="C300" s="68">
        <v>111</v>
      </c>
      <c r="D300" s="66">
        <v>148</v>
      </c>
      <c r="E300" s="74"/>
      <c r="F300" s="74"/>
      <c r="G300" s="74"/>
    </row>
    <row r="301" spans="1:7" x14ac:dyDescent="0.2">
      <c r="A301" s="64" t="s">
        <v>59</v>
      </c>
      <c r="B301" s="65"/>
      <c r="C301" s="68">
        <v>1055</v>
      </c>
      <c r="D301" s="66">
        <v>1393.6666666666667</v>
      </c>
      <c r="E301" s="74"/>
      <c r="F301" s="74"/>
      <c r="G301" s="74"/>
    </row>
    <row r="302" spans="1:7" x14ac:dyDescent="0.2">
      <c r="A302" s="64" t="s">
        <v>60</v>
      </c>
      <c r="B302" s="65"/>
      <c r="C302" s="68">
        <v>107</v>
      </c>
      <c r="D302" s="66">
        <v>280</v>
      </c>
      <c r="E302" s="74"/>
      <c r="F302" s="74"/>
      <c r="G302" s="74"/>
    </row>
    <row r="303" spans="1:7" x14ac:dyDescent="0.2">
      <c r="A303" s="64" t="s">
        <v>103</v>
      </c>
      <c r="B303" s="65"/>
      <c r="C303" s="68">
        <v>33</v>
      </c>
      <c r="D303" s="66">
        <v>36</v>
      </c>
      <c r="E303" s="74"/>
      <c r="F303" s="74"/>
      <c r="G303" s="74"/>
    </row>
    <row r="304" spans="1:7" x14ac:dyDescent="0.2">
      <c r="A304" s="64" t="s">
        <v>61</v>
      </c>
      <c r="B304" s="65"/>
      <c r="C304" s="68">
        <v>20</v>
      </c>
      <c r="D304" s="66">
        <v>29</v>
      </c>
      <c r="E304" s="74"/>
      <c r="F304" s="74"/>
      <c r="G304" s="74"/>
    </row>
    <row r="305" spans="1:7" x14ac:dyDescent="0.2">
      <c r="A305" s="64" t="s">
        <v>62</v>
      </c>
      <c r="B305" s="65"/>
      <c r="C305" s="68">
        <v>222</v>
      </c>
      <c r="D305" s="66">
        <v>257.5</v>
      </c>
      <c r="E305" s="74"/>
      <c r="F305" s="74"/>
      <c r="G305" s="74"/>
    </row>
    <row r="306" spans="1:7" x14ac:dyDescent="0.2">
      <c r="A306" s="64" t="s">
        <v>89</v>
      </c>
      <c r="B306" s="65"/>
      <c r="C306" s="68">
        <v>2314</v>
      </c>
      <c r="D306" s="66">
        <v>2190</v>
      </c>
      <c r="E306" s="74"/>
      <c r="F306" s="74"/>
      <c r="G306" s="74"/>
    </row>
    <row r="307" spans="1:7" x14ac:dyDescent="0.2">
      <c r="A307" s="64" t="s">
        <v>63</v>
      </c>
      <c r="B307" s="65"/>
      <c r="C307" s="68">
        <v>175</v>
      </c>
      <c r="D307" s="66">
        <v>165</v>
      </c>
      <c r="E307" s="74"/>
      <c r="F307" s="74"/>
      <c r="G307" s="74"/>
    </row>
    <row r="308" spans="1:7" x14ac:dyDescent="0.2">
      <c r="A308" s="64" t="s">
        <v>64</v>
      </c>
      <c r="B308" s="65"/>
      <c r="C308" s="68">
        <v>131</v>
      </c>
      <c r="D308" s="66">
        <v>153</v>
      </c>
      <c r="E308" s="74"/>
      <c r="F308" s="74"/>
      <c r="G308" s="74"/>
    </row>
    <row r="309" spans="1:7" x14ac:dyDescent="0.2">
      <c r="A309" s="64" t="s">
        <v>65</v>
      </c>
      <c r="B309" s="65"/>
      <c r="C309" s="68">
        <v>668</v>
      </c>
      <c r="D309" s="66">
        <v>346</v>
      </c>
      <c r="E309" s="74"/>
      <c r="F309" s="74"/>
      <c r="G309" s="74"/>
    </row>
    <row r="310" spans="1:7" x14ac:dyDescent="0.2">
      <c r="A310" s="64" t="s">
        <v>66</v>
      </c>
      <c r="B310" s="65"/>
      <c r="C310" s="68">
        <v>44</v>
      </c>
      <c r="D310" s="66">
        <v>49</v>
      </c>
      <c r="E310" s="74"/>
      <c r="F310" s="74"/>
      <c r="G310" s="74"/>
    </row>
    <row r="311" spans="1:7" x14ac:dyDescent="0.2">
      <c r="A311" s="64" t="s">
        <v>67</v>
      </c>
      <c r="B311" s="65"/>
      <c r="C311" s="68">
        <v>47</v>
      </c>
      <c r="D311" s="66">
        <v>60</v>
      </c>
      <c r="E311" s="74"/>
      <c r="F311" s="74"/>
      <c r="G311" s="74"/>
    </row>
    <row r="312" spans="1:7" x14ac:dyDescent="0.2">
      <c r="A312" s="64" t="s">
        <v>534</v>
      </c>
      <c r="B312" s="65"/>
      <c r="C312" s="68">
        <v>128</v>
      </c>
      <c r="D312" s="66">
        <v>24</v>
      </c>
      <c r="E312" s="74"/>
      <c r="F312" s="74"/>
      <c r="G312" s="74"/>
    </row>
    <row r="313" spans="1:7" x14ac:dyDescent="0.2">
      <c r="A313" s="64" t="s">
        <v>535</v>
      </c>
      <c r="B313" s="65"/>
      <c r="C313" s="68">
        <v>139</v>
      </c>
      <c r="D313" s="66">
        <v>75</v>
      </c>
      <c r="E313" s="74"/>
      <c r="F313" s="74"/>
      <c r="G313" s="74"/>
    </row>
    <row r="314" spans="1:7" x14ac:dyDescent="0.2">
      <c r="A314" s="64" t="s">
        <v>536</v>
      </c>
      <c r="B314" s="65"/>
      <c r="C314" s="68">
        <v>809</v>
      </c>
      <c r="D314" s="66">
        <v>727</v>
      </c>
      <c r="E314" s="74"/>
      <c r="F314" s="74"/>
      <c r="G314" s="74"/>
    </row>
    <row r="315" spans="1:7" x14ac:dyDescent="0.2">
      <c r="A315" s="64" t="s">
        <v>24</v>
      </c>
      <c r="B315" s="65"/>
      <c r="C315" s="68">
        <v>99</v>
      </c>
      <c r="D315" s="67">
        <v>357</v>
      </c>
      <c r="E315" s="74"/>
      <c r="F315" s="74"/>
      <c r="G315" s="74"/>
    </row>
    <row r="316" spans="1:7" x14ac:dyDescent="0.2">
      <c r="A316" s="39" t="s">
        <v>19</v>
      </c>
      <c r="B316" s="34"/>
      <c r="C316" s="53">
        <v>108975</v>
      </c>
      <c r="D316" s="50">
        <v>105921.91666666666</v>
      </c>
      <c r="E316" s="116">
        <f>SUM(D316-C316)/C316</f>
        <v>-2.8016364609620033E-2</v>
      </c>
      <c r="F316" s="74"/>
      <c r="G316" s="74"/>
    </row>
    <row r="340" spans="2:4" x14ac:dyDescent="0.2">
      <c r="B340" s="28"/>
      <c r="C340" s="28"/>
      <c r="D340" s="28"/>
    </row>
    <row r="341" spans="2:4" x14ac:dyDescent="0.2">
      <c r="B341" s="28"/>
      <c r="C341" s="28"/>
      <c r="D341" s="28"/>
    </row>
    <row r="342" spans="2:4" x14ac:dyDescent="0.2">
      <c r="B342" s="28"/>
      <c r="C342" s="28"/>
      <c r="D342" s="28"/>
    </row>
    <row r="343" spans="2:4" x14ac:dyDescent="0.2">
      <c r="B343" s="28"/>
      <c r="C343" s="28"/>
      <c r="D343" s="28"/>
    </row>
    <row r="344" spans="2:4" x14ac:dyDescent="0.2">
      <c r="B344" s="28"/>
      <c r="C344" s="28"/>
      <c r="D344" s="28"/>
    </row>
    <row r="345" spans="2:4" x14ac:dyDescent="0.2">
      <c r="B345" s="28"/>
      <c r="C345" s="28"/>
      <c r="D345" s="28"/>
    </row>
    <row r="346" spans="2:4" x14ac:dyDescent="0.2">
      <c r="B346" s="28"/>
      <c r="C346" s="28"/>
      <c r="D346" s="28"/>
    </row>
    <row r="347" spans="2:4" x14ac:dyDescent="0.2">
      <c r="B347" s="28"/>
      <c r="C347" s="28"/>
      <c r="D347" s="28"/>
    </row>
    <row r="348" spans="2:4" x14ac:dyDescent="0.2">
      <c r="B348" s="28"/>
      <c r="C348" s="28"/>
      <c r="D348" s="28"/>
    </row>
    <row r="349" spans="2:4" x14ac:dyDescent="0.2">
      <c r="B349" s="28"/>
      <c r="C349" s="28"/>
      <c r="D349" s="28"/>
    </row>
    <row r="350" spans="2:4" x14ac:dyDescent="0.2">
      <c r="B350" s="28"/>
      <c r="C350" s="28"/>
      <c r="D350" s="28"/>
    </row>
    <row r="351" spans="2:4" x14ac:dyDescent="0.2">
      <c r="B351" s="28"/>
      <c r="C351" s="28"/>
      <c r="D351" s="28"/>
    </row>
    <row r="352" spans="2:4" x14ac:dyDescent="0.2">
      <c r="B352" s="28"/>
      <c r="C352" s="28"/>
      <c r="D352" s="28"/>
    </row>
    <row r="353" spans="2:4" x14ac:dyDescent="0.2">
      <c r="B353" s="28"/>
      <c r="C353" s="28"/>
      <c r="D353" s="28"/>
    </row>
    <row r="354" spans="2:4" x14ac:dyDescent="0.2">
      <c r="B354" s="28"/>
      <c r="C354" s="28"/>
      <c r="D354" s="28"/>
    </row>
    <row r="355" spans="2:4" x14ac:dyDescent="0.2">
      <c r="B355" s="28"/>
      <c r="C355" s="28"/>
      <c r="D355" s="28"/>
    </row>
    <row r="356" spans="2:4" x14ac:dyDescent="0.2">
      <c r="B356" s="28"/>
      <c r="C356" s="28"/>
      <c r="D356" s="28"/>
    </row>
    <row r="357" spans="2:4" x14ac:dyDescent="0.2">
      <c r="B357" s="28"/>
      <c r="C357" s="28"/>
      <c r="D357" s="28"/>
    </row>
    <row r="358" spans="2:4" x14ac:dyDescent="0.2">
      <c r="B358" s="28"/>
      <c r="C358" s="28"/>
      <c r="D358" s="28"/>
    </row>
    <row r="359" spans="2:4" x14ac:dyDescent="0.2">
      <c r="B359" s="28"/>
      <c r="C359" s="28"/>
      <c r="D359" s="28"/>
    </row>
    <row r="360" spans="2:4" x14ac:dyDescent="0.2">
      <c r="B360" s="28"/>
      <c r="C360" s="28"/>
      <c r="D360" s="28"/>
    </row>
    <row r="361" spans="2:4" x14ac:dyDescent="0.2">
      <c r="B361" s="28"/>
      <c r="C361" s="28"/>
      <c r="D361" s="28"/>
    </row>
    <row r="362" spans="2:4" x14ac:dyDescent="0.2">
      <c r="B362" s="28"/>
      <c r="C362" s="28"/>
      <c r="D362" s="28"/>
    </row>
    <row r="363" spans="2:4" x14ac:dyDescent="0.2">
      <c r="B363" s="28"/>
      <c r="C363" s="28"/>
      <c r="D363" s="28"/>
    </row>
    <row r="364" spans="2:4" x14ac:dyDescent="0.2">
      <c r="B364" s="28"/>
      <c r="C364" s="28"/>
      <c r="D364" s="28"/>
    </row>
    <row r="365" spans="2:4" x14ac:dyDescent="0.2">
      <c r="B365" s="28"/>
      <c r="C365" s="28"/>
      <c r="D365" s="28"/>
    </row>
    <row r="366" spans="2:4" x14ac:dyDescent="0.2">
      <c r="B366" s="28"/>
      <c r="C366" s="28"/>
      <c r="D366" s="28"/>
    </row>
    <row r="367" spans="2:4" x14ac:dyDescent="0.2">
      <c r="B367" s="28"/>
      <c r="C367" s="28"/>
      <c r="D367" s="28"/>
    </row>
    <row r="368" spans="2:4" x14ac:dyDescent="0.2">
      <c r="B368" s="28"/>
      <c r="C368" s="28"/>
      <c r="D368" s="28"/>
    </row>
    <row r="369" spans="2:4" x14ac:dyDescent="0.2">
      <c r="B369" s="28"/>
      <c r="C369" s="28"/>
      <c r="D369" s="28"/>
    </row>
    <row r="370" spans="2:4" x14ac:dyDescent="0.2">
      <c r="B370" s="28"/>
      <c r="C370" s="28"/>
      <c r="D370" s="28"/>
    </row>
    <row r="371" spans="2:4" x14ac:dyDescent="0.2">
      <c r="B371" s="28"/>
      <c r="C371" s="28"/>
      <c r="D371" s="28"/>
    </row>
    <row r="372" spans="2:4" x14ac:dyDescent="0.2">
      <c r="B372" s="28"/>
      <c r="C372" s="28"/>
      <c r="D372" s="28"/>
    </row>
    <row r="373" spans="2:4" x14ac:dyDescent="0.2">
      <c r="B373" s="28"/>
      <c r="C373" s="28"/>
      <c r="D373" s="28"/>
    </row>
    <row r="374" spans="2:4" x14ac:dyDescent="0.2">
      <c r="B374" s="28"/>
      <c r="C374" s="28"/>
      <c r="D374" s="28"/>
    </row>
    <row r="375" spans="2:4" x14ac:dyDescent="0.2">
      <c r="B375" s="28"/>
      <c r="C375" s="28"/>
      <c r="D375" s="28"/>
    </row>
    <row r="376" spans="2:4" x14ac:dyDescent="0.2">
      <c r="B376" s="28"/>
      <c r="C376" s="28"/>
      <c r="D376" s="28"/>
    </row>
    <row r="377" spans="2:4" x14ac:dyDescent="0.2">
      <c r="B377" s="28"/>
      <c r="C377" s="28"/>
      <c r="D377" s="28"/>
    </row>
    <row r="378" spans="2:4" x14ac:dyDescent="0.2">
      <c r="B378" s="28"/>
      <c r="C378" s="28"/>
      <c r="D378" s="28"/>
    </row>
    <row r="379" spans="2:4" x14ac:dyDescent="0.2">
      <c r="B379" s="28"/>
      <c r="C379" s="28"/>
      <c r="D379" s="28"/>
    </row>
    <row r="380" spans="2:4" x14ac:dyDescent="0.2">
      <c r="B380" s="28"/>
      <c r="C380" s="28"/>
      <c r="D380" s="28"/>
    </row>
    <row r="381" spans="2:4" x14ac:dyDescent="0.2">
      <c r="B381" s="28"/>
      <c r="C381" s="28"/>
      <c r="D381" s="28"/>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3"/>
  <sheetViews>
    <sheetView showGridLines="0" zoomScale="90" zoomScaleNormal="90" workbookViewId="0">
      <selection activeCell="B20" sqref="B20"/>
    </sheetView>
  </sheetViews>
  <sheetFormatPr defaultRowHeight="12.75" x14ac:dyDescent="0.2"/>
  <cols>
    <col min="1" max="1" width="20" bestFit="1" customWidth="1"/>
    <col min="2" max="2" width="20.7109375" bestFit="1" customWidth="1"/>
    <col min="3" max="3" width="14.5703125" bestFit="1" customWidth="1"/>
  </cols>
  <sheetData>
    <row r="3" spans="1:3" ht="37.9" customHeight="1" x14ac:dyDescent="0.2"/>
    <row r="4" spans="1:3" ht="15" x14ac:dyDescent="0.25">
      <c r="B4" s="107" t="s">
        <v>259</v>
      </c>
    </row>
    <row r="5" spans="1:3" ht="14.25" x14ac:dyDescent="0.2">
      <c r="A5" s="108"/>
      <c r="B5" s="114" t="s">
        <v>559</v>
      </c>
      <c r="C5" s="114" t="s">
        <v>560</v>
      </c>
    </row>
    <row r="6" spans="1:3" ht="14.25" x14ac:dyDescent="0.2">
      <c r="B6" s="110" t="s">
        <v>34</v>
      </c>
      <c r="C6" s="111">
        <f>'Minerals employment data'!D243</f>
        <v>58092.5</v>
      </c>
    </row>
    <row r="7" spans="1:3" ht="14.25" x14ac:dyDescent="0.2">
      <c r="B7" s="110" t="s">
        <v>35</v>
      </c>
      <c r="C7" s="111">
        <f>'Minerals employment data'!D18</f>
        <v>7258</v>
      </c>
    </row>
    <row r="8" spans="1:3" ht="14.25" x14ac:dyDescent="0.2">
      <c r="B8" s="110" t="s">
        <v>36</v>
      </c>
      <c r="C8" s="111">
        <f>'Minerals employment data'!D142</f>
        <v>19175.249999999996</v>
      </c>
    </row>
    <row r="9" spans="1:3" ht="14.25" x14ac:dyDescent="0.2">
      <c r="B9" s="110" t="s">
        <v>38</v>
      </c>
      <c r="C9" s="111">
        <f>'Minerals employment data'!D281</f>
        <v>6096.25</v>
      </c>
    </row>
    <row r="10" spans="1:3" ht="14.25" x14ac:dyDescent="0.2">
      <c r="B10" s="110" t="s">
        <v>39</v>
      </c>
      <c r="C10" s="111">
        <f>'Minerals employment data'!D158</f>
        <v>2241</v>
      </c>
    </row>
    <row r="11" spans="1:3" ht="14.25" x14ac:dyDescent="0.2">
      <c r="B11" s="110" t="s">
        <v>24</v>
      </c>
      <c r="C11" s="112">
        <f>C12-(C6+C7+C8+C9+C10)</f>
        <v>13058.916666666657</v>
      </c>
    </row>
    <row r="12" spans="1:3" ht="15" x14ac:dyDescent="0.25">
      <c r="B12" s="115" t="s">
        <v>40</v>
      </c>
      <c r="C12" s="113">
        <f>'Minerals employment data'!D316</f>
        <v>105921.91666666666</v>
      </c>
    </row>
    <row r="13" spans="1:3" ht="14.25" x14ac:dyDescent="0.2">
      <c r="A13" s="109"/>
      <c r="B13" s="109"/>
    </row>
  </sheetData>
  <phoneticPr fontId="0" type="noConversion"/>
  <pageMargins left="0.75" right="0.75" top="1" bottom="1" header="0.5" footer="0.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workbookViewId="0">
      <selection activeCell="G24" sqref="G24"/>
    </sheetView>
  </sheetViews>
  <sheetFormatPr defaultRowHeight="12.75" x14ac:dyDescent="0.2"/>
  <cols>
    <col min="1" max="1" width="34.140625" customWidth="1"/>
    <col min="2" max="2" width="47.28515625" bestFit="1" customWidth="1"/>
    <col min="3" max="4" width="9.7109375" customWidth="1"/>
  </cols>
  <sheetData>
    <row r="1" spans="1:4" x14ac:dyDescent="0.2">
      <c r="A1" s="16"/>
      <c r="B1" s="16"/>
      <c r="C1" s="16"/>
      <c r="D1" s="16"/>
    </row>
    <row r="2" spans="1:4" x14ac:dyDescent="0.2">
      <c r="A2" s="16"/>
      <c r="B2" s="16"/>
      <c r="C2" s="16"/>
      <c r="D2" s="16"/>
    </row>
    <row r="3" spans="1:4" x14ac:dyDescent="0.2">
      <c r="A3" s="16"/>
      <c r="B3" s="16"/>
      <c r="C3" s="16"/>
      <c r="D3" s="16"/>
    </row>
    <row r="4" spans="1:4" x14ac:dyDescent="0.2">
      <c r="A4" s="16"/>
      <c r="B4" s="16"/>
      <c r="C4" s="16"/>
      <c r="D4" s="16"/>
    </row>
    <row r="5" spans="1:4" x14ac:dyDescent="0.2">
      <c r="A5" s="17" t="s">
        <v>257</v>
      </c>
      <c r="B5" s="16"/>
      <c r="C5" s="16"/>
      <c r="D5" s="16"/>
    </row>
    <row r="6" spans="1:4" x14ac:dyDescent="0.2">
      <c r="A6" s="16"/>
      <c r="B6" s="16"/>
      <c r="C6" s="16"/>
      <c r="D6" s="16"/>
    </row>
    <row r="7" spans="1:4" x14ac:dyDescent="0.2">
      <c r="A7" s="117" t="s">
        <v>529</v>
      </c>
      <c r="B7" s="117"/>
      <c r="C7" s="117"/>
      <c r="D7" s="117"/>
    </row>
    <row r="8" spans="1:4" ht="44.25" customHeight="1" x14ac:dyDescent="0.2">
      <c r="A8" s="118" t="s">
        <v>530</v>
      </c>
      <c r="B8" s="118"/>
      <c r="C8" s="118"/>
      <c r="D8" s="118"/>
    </row>
    <row r="9" spans="1:4" x14ac:dyDescent="0.2">
      <c r="A9" s="20" t="s">
        <v>258</v>
      </c>
      <c r="B9" s="21" t="s">
        <v>532</v>
      </c>
      <c r="C9" s="22" t="s">
        <v>166</v>
      </c>
      <c r="D9" s="23" t="s">
        <v>259</v>
      </c>
    </row>
    <row r="10" spans="1:4" x14ac:dyDescent="0.2">
      <c r="A10" s="18" t="s">
        <v>167</v>
      </c>
      <c r="B10" s="13" t="s">
        <v>168</v>
      </c>
      <c r="C10" s="14">
        <v>182.4</v>
      </c>
      <c r="D10" s="19">
        <v>316</v>
      </c>
    </row>
    <row r="11" spans="1:4" x14ac:dyDescent="0.2">
      <c r="A11" s="18" t="s">
        <v>169</v>
      </c>
      <c r="B11" s="13" t="s">
        <v>170</v>
      </c>
      <c r="C11" s="14">
        <v>161.5</v>
      </c>
      <c r="D11" s="19">
        <v>0</v>
      </c>
    </row>
    <row r="12" spans="1:4" x14ac:dyDescent="0.2">
      <c r="A12" s="18" t="s">
        <v>171</v>
      </c>
      <c r="B12" s="13" t="s">
        <v>172</v>
      </c>
      <c r="C12" s="14">
        <v>218.8</v>
      </c>
      <c r="D12" s="19">
        <v>9</v>
      </c>
    </row>
    <row r="13" spans="1:4" ht="25.5" x14ac:dyDescent="0.2">
      <c r="A13" s="18" t="s">
        <v>173</v>
      </c>
      <c r="B13" s="15" t="s">
        <v>174</v>
      </c>
      <c r="C13" s="14">
        <v>21.7</v>
      </c>
      <c r="D13" s="19">
        <v>1</v>
      </c>
    </row>
    <row r="14" spans="1:4" x14ac:dyDescent="0.2">
      <c r="A14" s="18" t="s">
        <v>175</v>
      </c>
      <c r="B14" s="13" t="s">
        <v>176</v>
      </c>
      <c r="C14" s="14">
        <v>7.6</v>
      </c>
      <c r="D14" s="19">
        <v>5</v>
      </c>
    </row>
    <row r="15" spans="1:4" x14ac:dyDescent="0.2">
      <c r="A15" s="18" t="s">
        <v>177</v>
      </c>
      <c r="B15" s="13" t="s">
        <v>178</v>
      </c>
      <c r="C15" s="14">
        <v>61.9</v>
      </c>
      <c r="D15" s="19">
        <v>16</v>
      </c>
    </row>
    <row r="16" spans="1:4" x14ac:dyDescent="0.2">
      <c r="A16" s="18" t="s">
        <v>179</v>
      </c>
      <c r="B16" s="13" t="s">
        <v>254</v>
      </c>
      <c r="C16" s="14">
        <v>39.700000000000003</v>
      </c>
      <c r="D16" s="19">
        <v>110</v>
      </c>
    </row>
    <row r="17" spans="1:4" x14ac:dyDescent="0.2">
      <c r="A17" s="18" t="s">
        <v>180</v>
      </c>
      <c r="B17" s="13" t="s">
        <v>181</v>
      </c>
      <c r="C17" s="14">
        <v>9.5</v>
      </c>
      <c r="D17" s="19">
        <v>8</v>
      </c>
    </row>
    <row r="18" spans="1:4" x14ac:dyDescent="0.2">
      <c r="A18" s="18" t="s">
        <v>182</v>
      </c>
      <c r="B18" s="13" t="s">
        <v>183</v>
      </c>
      <c r="C18" s="14">
        <v>815.1</v>
      </c>
      <c r="D18" s="19">
        <v>760</v>
      </c>
    </row>
    <row r="19" spans="1:4" x14ac:dyDescent="0.2">
      <c r="A19" s="18" t="s">
        <v>184</v>
      </c>
      <c r="B19" s="13" t="s">
        <v>185</v>
      </c>
      <c r="C19" s="14">
        <v>245.7</v>
      </c>
      <c r="D19" s="19">
        <v>516</v>
      </c>
    </row>
    <row r="20" spans="1:4" x14ac:dyDescent="0.2">
      <c r="A20" s="18" t="s">
        <v>186</v>
      </c>
      <c r="B20" s="13" t="s">
        <v>187</v>
      </c>
      <c r="C20" s="14">
        <v>8.3000000000000007</v>
      </c>
      <c r="D20" s="19">
        <v>7</v>
      </c>
    </row>
    <row r="21" spans="1:4" x14ac:dyDescent="0.2">
      <c r="A21" s="18" t="s">
        <v>188</v>
      </c>
      <c r="B21" s="13" t="s">
        <v>189</v>
      </c>
      <c r="C21" s="14">
        <v>153.30000000000001</v>
      </c>
      <c r="D21" s="19">
        <v>90</v>
      </c>
    </row>
    <row r="22" spans="1:4" x14ac:dyDescent="0.2">
      <c r="A22" s="18" t="s">
        <v>190</v>
      </c>
      <c r="B22" s="13" t="s">
        <v>191</v>
      </c>
      <c r="C22" s="14">
        <v>11.4</v>
      </c>
      <c r="D22" s="19">
        <v>12</v>
      </c>
    </row>
    <row r="23" spans="1:4" x14ac:dyDescent="0.2">
      <c r="A23" s="18" t="s">
        <v>192</v>
      </c>
      <c r="B23" s="13" t="s">
        <v>193</v>
      </c>
      <c r="C23" s="14">
        <v>12.7</v>
      </c>
      <c r="D23" s="19">
        <v>13</v>
      </c>
    </row>
    <row r="24" spans="1:4" x14ac:dyDescent="0.2">
      <c r="A24" s="18" t="s">
        <v>194</v>
      </c>
      <c r="B24" s="13" t="s">
        <v>195</v>
      </c>
      <c r="C24" s="14">
        <v>5.2</v>
      </c>
      <c r="D24" s="19">
        <v>5</v>
      </c>
    </row>
    <row r="25" spans="1:4" x14ac:dyDescent="0.2">
      <c r="A25" s="18" t="s">
        <v>196</v>
      </c>
      <c r="B25" s="13" t="s">
        <v>197</v>
      </c>
      <c r="C25" s="14">
        <v>4.3</v>
      </c>
      <c r="D25" s="19">
        <v>5</v>
      </c>
    </row>
    <row r="26" spans="1:4" x14ac:dyDescent="0.2">
      <c r="A26" s="18" t="s">
        <v>198</v>
      </c>
      <c r="B26" s="13" t="s">
        <v>199</v>
      </c>
      <c r="C26" s="14">
        <v>2.6</v>
      </c>
      <c r="D26" s="19">
        <v>0</v>
      </c>
    </row>
    <row r="27" spans="1:4" x14ac:dyDescent="0.2">
      <c r="A27" s="18" t="s">
        <v>200</v>
      </c>
      <c r="B27" s="13" t="s">
        <v>201</v>
      </c>
      <c r="C27" s="14">
        <v>17.600000000000001</v>
      </c>
      <c r="D27" s="19">
        <v>18</v>
      </c>
    </row>
    <row r="28" spans="1:4" x14ac:dyDescent="0.2">
      <c r="A28" s="18" t="s">
        <v>202</v>
      </c>
      <c r="B28" s="13" t="s">
        <v>203</v>
      </c>
      <c r="C28" s="14">
        <v>11.9</v>
      </c>
      <c r="D28" s="19">
        <v>11</v>
      </c>
    </row>
    <row r="29" spans="1:4" x14ac:dyDescent="0.2">
      <c r="A29" s="18" t="s">
        <v>204</v>
      </c>
      <c r="B29" s="13" t="s">
        <v>205</v>
      </c>
      <c r="C29" s="14">
        <v>6.9</v>
      </c>
      <c r="D29" s="19">
        <v>5</v>
      </c>
    </row>
    <row r="30" spans="1:4" x14ac:dyDescent="0.2">
      <c r="A30" s="18" t="s">
        <v>255</v>
      </c>
      <c r="B30" s="13" t="s">
        <v>256</v>
      </c>
      <c r="C30" s="14">
        <v>52.8</v>
      </c>
      <c r="D30" s="19">
        <v>2</v>
      </c>
    </row>
    <row r="31" spans="1:4" x14ac:dyDescent="0.2">
      <c r="A31" s="18" t="s">
        <v>206</v>
      </c>
      <c r="B31" s="13" t="s">
        <v>207</v>
      </c>
      <c r="C31" s="14">
        <v>14.5</v>
      </c>
      <c r="D31" s="19">
        <v>21</v>
      </c>
    </row>
    <row r="32" spans="1:4" x14ac:dyDescent="0.2">
      <c r="A32" s="18" t="s">
        <v>208</v>
      </c>
      <c r="B32" s="13" t="s">
        <v>209</v>
      </c>
      <c r="C32" s="14">
        <v>24.5</v>
      </c>
      <c r="D32" s="19">
        <v>12</v>
      </c>
    </row>
    <row r="33" spans="1:4" x14ac:dyDescent="0.2">
      <c r="A33" s="18" t="s">
        <v>24</v>
      </c>
      <c r="B33" s="13" t="s">
        <v>168</v>
      </c>
      <c r="C33" s="14">
        <v>23.1</v>
      </c>
      <c r="D33" s="19">
        <f>2252-1942</f>
        <v>310</v>
      </c>
    </row>
    <row r="34" spans="1:4" x14ac:dyDescent="0.2">
      <c r="A34" s="18"/>
      <c r="B34" s="13"/>
      <c r="C34" s="14"/>
      <c r="D34" s="19"/>
    </row>
    <row r="35" spans="1:4" x14ac:dyDescent="0.2">
      <c r="A35" s="24" t="s">
        <v>210</v>
      </c>
      <c r="B35" s="25"/>
      <c r="C35" s="26">
        <f>SUM(C10:C33)</f>
        <v>2113.0000000000005</v>
      </c>
      <c r="D35" s="27">
        <f>SUM(D10:D33)</f>
        <v>2252</v>
      </c>
    </row>
    <row r="36" spans="1:4" x14ac:dyDescent="0.2">
      <c r="A36" s="12"/>
      <c r="B36" s="12"/>
      <c r="C36" s="12"/>
      <c r="D36" s="12"/>
    </row>
    <row r="37" spans="1:4" x14ac:dyDescent="0.2">
      <c r="A37" s="119" t="s">
        <v>211</v>
      </c>
      <c r="B37" s="119"/>
      <c r="C37" s="119"/>
      <c r="D37" s="119"/>
    </row>
  </sheetData>
  <mergeCells count="3">
    <mergeCell ref="A7:D7"/>
    <mergeCell ref="A8:D8"/>
    <mergeCell ref="A37:D37"/>
  </mergeCells>
  <pageMargins left="0.70866141732283472" right="0.70866141732283472" top="0.74803149606299213" bottom="0.74803149606299213" header="0.31496062992125984" footer="0.31496062992125984"/>
  <pageSetup paperSize="9" scale="97"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C45"/>
  <sheetViews>
    <sheetView showGridLines="0" tabSelected="1" workbookViewId="0">
      <pane xSplit="1" topLeftCell="R1" activePane="topRight" state="frozenSplit"/>
      <selection pane="topRight" activeCell="AC34" sqref="AC34"/>
    </sheetView>
  </sheetViews>
  <sheetFormatPr defaultRowHeight="12.75" x14ac:dyDescent="0.2"/>
  <cols>
    <col min="1" max="1" width="52.85546875" style="7" customWidth="1"/>
    <col min="2" max="6" width="12.42578125" style="7" customWidth="1"/>
    <col min="7" max="8" width="9.7109375" style="7" customWidth="1"/>
    <col min="9" max="16384" width="9.140625" style="7"/>
  </cols>
  <sheetData>
    <row r="4" spans="1:29" x14ac:dyDescent="0.2">
      <c r="A4" s="4"/>
      <c r="B4" s="4"/>
      <c r="C4" s="4"/>
      <c r="D4" s="4"/>
      <c r="E4" s="4"/>
      <c r="F4" s="4"/>
      <c r="G4" s="4"/>
      <c r="H4" s="4"/>
      <c r="I4" s="5"/>
      <c r="J4" s="6"/>
      <c r="K4" s="6"/>
      <c r="L4" s="6"/>
      <c r="M4" s="6"/>
      <c r="N4" s="6"/>
      <c r="O4" s="6"/>
      <c r="P4" s="6"/>
      <c r="Q4" s="6"/>
    </row>
    <row r="5" spans="1:29" x14ac:dyDescent="0.2">
      <c r="A5" s="4" t="s">
        <v>127</v>
      </c>
      <c r="B5" s="4"/>
      <c r="C5" s="4"/>
      <c r="D5" s="4"/>
      <c r="E5" s="4"/>
      <c r="F5" s="4"/>
      <c r="G5" s="8"/>
      <c r="H5" s="8"/>
      <c r="I5" s="8"/>
      <c r="J5" s="9"/>
      <c r="K5" s="9"/>
      <c r="L5" s="9"/>
      <c r="M5" s="9"/>
      <c r="N5" s="6"/>
      <c r="O5" s="6"/>
      <c r="P5" s="6"/>
      <c r="Q5" s="6"/>
    </row>
    <row r="6" spans="1:29" x14ac:dyDescent="0.2">
      <c r="A6" s="4" t="s">
        <v>128</v>
      </c>
      <c r="B6" s="10"/>
      <c r="C6" s="10"/>
      <c r="D6" s="10"/>
      <c r="E6" s="10"/>
      <c r="F6" s="10"/>
      <c r="G6" s="8"/>
      <c r="H6" s="8"/>
      <c r="I6" s="8"/>
      <c r="J6" s="9"/>
      <c r="K6" s="9"/>
      <c r="L6" s="9"/>
      <c r="M6" s="9"/>
      <c r="N6" s="6"/>
      <c r="O6" s="6"/>
      <c r="P6" s="6"/>
      <c r="Q6" s="6"/>
      <c r="V6" s="11"/>
    </row>
    <row r="7" spans="1:29" x14ac:dyDescent="0.2">
      <c r="A7" s="79" t="s">
        <v>558</v>
      </c>
      <c r="B7" s="80" t="s">
        <v>129</v>
      </c>
      <c r="C7" s="80" t="s">
        <v>130</v>
      </c>
      <c r="D7" s="80" t="s">
        <v>131</v>
      </c>
      <c r="E7" s="80" t="s">
        <v>132</v>
      </c>
      <c r="F7" s="80" t="s">
        <v>133</v>
      </c>
      <c r="G7" s="80" t="s">
        <v>134</v>
      </c>
      <c r="H7" s="80" t="s">
        <v>135</v>
      </c>
      <c r="I7" s="80" t="s">
        <v>136</v>
      </c>
      <c r="J7" s="80" t="s">
        <v>137</v>
      </c>
      <c r="K7" s="80" t="s">
        <v>138</v>
      </c>
      <c r="L7" s="80" t="s">
        <v>139</v>
      </c>
      <c r="M7" s="80" t="s">
        <v>140</v>
      </c>
      <c r="N7" s="80" t="s">
        <v>141</v>
      </c>
      <c r="O7" s="80" t="s">
        <v>142</v>
      </c>
      <c r="P7" s="81" t="s">
        <v>143</v>
      </c>
      <c r="Q7" s="82" t="s">
        <v>144</v>
      </c>
      <c r="R7" s="82" t="s">
        <v>145</v>
      </c>
      <c r="S7" s="82" t="s">
        <v>146</v>
      </c>
      <c r="T7" s="82" t="s">
        <v>147</v>
      </c>
      <c r="U7" s="82" t="s">
        <v>148</v>
      </c>
      <c r="V7" s="82" t="s">
        <v>149</v>
      </c>
      <c r="W7" s="83" t="s">
        <v>150</v>
      </c>
      <c r="X7" s="83" t="s">
        <v>151</v>
      </c>
      <c r="Y7" s="83" t="s">
        <v>152</v>
      </c>
      <c r="Z7" s="83" t="s">
        <v>153</v>
      </c>
      <c r="AA7" s="83" t="s">
        <v>154</v>
      </c>
      <c r="AB7" s="84" t="s">
        <v>212</v>
      </c>
      <c r="AC7" s="84" t="s">
        <v>547</v>
      </c>
    </row>
    <row r="8" spans="1:29" x14ac:dyDescent="0.2">
      <c r="A8" s="85" t="s">
        <v>155</v>
      </c>
      <c r="B8" s="86">
        <v>99</v>
      </c>
      <c r="C8" s="86">
        <v>253</v>
      </c>
      <c r="D8" s="86">
        <v>470</v>
      </c>
      <c r="E8" s="86">
        <v>439</v>
      </c>
      <c r="F8" s="86">
        <v>561</v>
      </c>
      <c r="G8" s="86">
        <v>621</v>
      </c>
      <c r="H8" s="86">
        <v>521</v>
      </c>
      <c r="I8" s="86">
        <v>543</v>
      </c>
      <c r="J8" s="86">
        <v>771</v>
      </c>
      <c r="K8" s="86">
        <v>745</v>
      </c>
      <c r="L8" s="86">
        <v>1327</v>
      </c>
      <c r="M8" s="86">
        <v>1176</v>
      </c>
      <c r="N8" s="86">
        <v>1275</v>
      </c>
      <c r="O8" s="86">
        <v>1317</v>
      </c>
      <c r="P8" s="86">
        <v>1278</v>
      </c>
      <c r="Q8" s="86">
        <v>1149</v>
      </c>
      <c r="R8" s="86">
        <v>915</v>
      </c>
      <c r="S8" s="86">
        <v>1112</v>
      </c>
      <c r="T8" s="86">
        <v>1850</v>
      </c>
      <c r="U8" s="87">
        <v>1900</v>
      </c>
      <c r="V8" s="86">
        <v>2382</v>
      </c>
      <c r="W8" s="86">
        <v>1928</v>
      </c>
      <c r="X8" s="86">
        <v>1926</v>
      </c>
      <c r="Y8" s="86">
        <v>2317</v>
      </c>
      <c r="Z8" s="86">
        <v>2907</v>
      </c>
      <c r="AA8" s="86">
        <v>2882</v>
      </c>
      <c r="AB8" s="88">
        <v>2649</v>
      </c>
      <c r="AC8" s="87">
        <v>2531</v>
      </c>
    </row>
    <row r="9" spans="1:29" x14ac:dyDescent="0.2">
      <c r="A9" s="85" t="s">
        <v>156</v>
      </c>
      <c r="B9" s="86">
        <v>4916</v>
      </c>
      <c r="C9" s="86">
        <v>5393</v>
      </c>
      <c r="D9" s="86">
        <v>5141</v>
      </c>
      <c r="E9" s="86">
        <v>6077</v>
      </c>
      <c r="F9" s="86">
        <v>5047</v>
      </c>
      <c r="G9" s="86">
        <v>5435</v>
      </c>
      <c r="H9" s="86">
        <v>5757</v>
      </c>
      <c r="I9" s="86">
        <v>5820</v>
      </c>
      <c r="J9" s="86">
        <v>5899</v>
      </c>
      <c r="K9" s="86">
        <v>5643</v>
      </c>
      <c r="L9" s="86">
        <v>6039</v>
      </c>
      <c r="M9" s="86">
        <v>6961</v>
      </c>
      <c r="N9" s="86">
        <v>7296</v>
      </c>
      <c r="O9" s="86">
        <v>6419</v>
      </c>
      <c r="P9" s="86">
        <v>6614</v>
      </c>
      <c r="Q9" s="86">
        <v>6835</v>
      </c>
      <c r="R9" s="86">
        <v>7158</v>
      </c>
      <c r="S9" s="86">
        <v>8706</v>
      </c>
      <c r="T9" s="86">
        <v>9853</v>
      </c>
      <c r="U9" s="87">
        <v>8450</v>
      </c>
      <c r="V9" s="86">
        <v>8350</v>
      </c>
      <c r="W9" s="86">
        <v>8242</v>
      </c>
      <c r="X9" s="86">
        <v>8912</v>
      </c>
      <c r="Y9" s="86">
        <v>10908</v>
      </c>
      <c r="Z9" s="86">
        <v>10247</v>
      </c>
      <c r="AA9" s="86">
        <v>7478</v>
      </c>
      <c r="AB9" s="88">
        <v>7490</v>
      </c>
      <c r="AC9" s="87">
        <v>7258</v>
      </c>
    </row>
    <row r="10" spans="1:29" x14ac:dyDescent="0.2">
      <c r="A10" s="85" t="s">
        <v>157</v>
      </c>
      <c r="B10" s="86">
        <v>1205</v>
      </c>
      <c r="C10" s="86">
        <v>1271</v>
      </c>
      <c r="D10" s="86">
        <v>1306</v>
      </c>
      <c r="E10" s="86">
        <v>1285</v>
      </c>
      <c r="F10" s="86">
        <v>1104</v>
      </c>
      <c r="G10" s="86">
        <v>1103</v>
      </c>
      <c r="H10" s="86">
        <v>820</v>
      </c>
      <c r="I10" s="86">
        <v>757</v>
      </c>
      <c r="J10" s="86">
        <v>742</v>
      </c>
      <c r="K10" s="86">
        <v>709</v>
      </c>
      <c r="L10" s="86">
        <v>714</v>
      </c>
      <c r="M10" s="86">
        <v>903</v>
      </c>
      <c r="N10" s="86">
        <v>714</v>
      </c>
      <c r="O10" s="86">
        <v>697</v>
      </c>
      <c r="P10" s="86">
        <v>662</v>
      </c>
      <c r="Q10" s="86">
        <v>640</v>
      </c>
      <c r="R10" s="86">
        <v>640</v>
      </c>
      <c r="S10" s="86">
        <v>682</v>
      </c>
      <c r="T10" s="86">
        <v>750</v>
      </c>
      <c r="U10" s="87">
        <v>760</v>
      </c>
      <c r="V10" s="86">
        <v>860</v>
      </c>
      <c r="W10" s="86">
        <v>916</v>
      </c>
      <c r="X10" s="86">
        <v>969</v>
      </c>
      <c r="Y10" s="86">
        <v>985</v>
      </c>
      <c r="Z10" s="86">
        <v>676</v>
      </c>
      <c r="AA10" s="86">
        <v>418</v>
      </c>
      <c r="AB10" s="88">
        <v>638</v>
      </c>
      <c r="AC10" s="87">
        <v>958</v>
      </c>
    </row>
    <row r="11" spans="1:29" x14ac:dyDescent="0.2">
      <c r="A11" s="85" t="s">
        <v>158</v>
      </c>
      <c r="B11" s="86">
        <v>737</v>
      </c>
      <c r="C11" s="86">
        <v>824</v>
      </c>
      <c r="D11" s="86">
        <v>947</v>
      </c>
      <c r="E11" s="86">
        <v>796</v>
      </c>
      <c r="F11" s="86">
        <v>1439</v>
      </c>
      <c r="G11" s="86">
        <v>1114</v>
      </c>
      <c r="H11" s="86">
        <v>1150</v>
      </c>
      <c r="I11" s="86">
        <v>1314</v>
      </c>
      <c r="J11" s="86">
        <v>1137</v>
      </c>
      <c r="K11" s="86">
        <v>1261</v>
      </c>
      <c r="L11" s="86">
        <v>840</v>
      </c>
      <c r="M11" s="86">
        <v>854</v>
      </c>
      <c r="N11" s="86">
        <v>854</v>
      </c>
      <c r="O11" s="86">
        <v>956</v>
      </c>
      <c r="P11" s="86">
        <v>1060</v>
      </c>
      <c r="Q11" s="86">
        <v>1095</v>
      </c>
      <c r="R11" s="86">
        <v>1214</v>
      </c>
      <c r="S11" s="86">
        <v>1484</v>
      </c>
      <c r="T11" s="86">
        <v>1783</v>
      </c>
      <c r="U11" s="87">
        <v>1800</v>
      </c>
      <c r="V11" s="86">
        <v>2087</v>
      </c>
      <c r="W11" s="86">
        <v>1869</v>
      </c>
      <c r="X11" s="86">
        <v>1335</v>
      </c>
      <c r="Y11" s="86">
        <v>1687</v>
      </c>
      <c r="Z11" s="86">
        <v>2248</v>
      </c>
      <c r="AA11" s="86">
        <v>2435</v>
      </c>
      <c r="AB11" s="88">
        <v>1572</v>
      </c>
      <c r="AC11" s="87">
        <v>1298</v>
      </c>
    </row>
    <row r="12" spans="1:29" x14ac:dyDescent="0.2">
      <c r="A12" s="85" t="s">
        <v>36</v>
      </c>
      <c r="B12" s="86">
        <v>8844</v>
      </c>
      <c r="C12" s="86">
        <v>9915</v>
      </c>
      <c r="D12" s="86">
        <v>10832</v>
      </c>
      <c r="E12" s="86">
        <v>10486</v>
      </c>
      <c r="F12" s="86">
        <v>10173</v>
      </c>
      <c r="G12" s="86">
        <v>11622</v>
      </c>
      <c r="H12" s="86">
        <v>12574</v>
      </c>
      <c r="I12" s="86">
        <v>13010</v>
      </c>
      <c r="J12" s="86">
        <v>13838</v>
      </c>
      <c r="K12" s="86">
        <v>14690</v>
      </c>
      <c r="L12" s="86">
        <v>14201</v>
      </c>
      <c r="M12" s="86">
        <v>12784</v>
      </c>
      <c r="N12" s="86">
        <v>11384</v>
      </c>
      <c r="O12" s="86">
        <v>10593</v>
      </c>
      <c r="P12" s="86">
        <v>12458</v>
      </c>
      <c r="Q12" s="86">
        <v>12567</v>
      </c>
      <c r="R12" s="86">
        <v>13150</v>
      </c>
      <c r="S12" s="86">
        <v>12490</v>
      </c>
      <c r="T12" s="86">
        <v>12045</v>
      </c>
      <c r="U12" s="87">
        <v>12500</v>
      </c>
      <c r="V12" s="86">
        <v>14043</v>
      </c>
      <c r="W12" s="86">
        <v>15572</v>
      </c>
      <c r="X12" s="86">
        <v>16997</v>
      </c>
      <c r="Y12" s="86">
        <v>18880</v>
      </c>
      <c r="Z12" s="86">
        <v>22439</v>
      </c>
      <c r="AA12" s="86">
        <v>22349</v>
      </c>
      <c r="AB12" s="88">
        <v>18336</v>
      </c>
      <c r="AC12" s="87">
        <v>19175</v>
      </c>
    </row>
    <row r="13" spans="1:29" x14ac:dyDescent="0.2">
      <c r="A13" s="85" t="s">
        <v>159</v>
      </c>
      <c r="B13" s="86">
        <v>1355</v>
      </c>
      <c r="C13" s="86">
        <v>1578</v>
      </c>
      <c r="D13" s="86">
        <v>2037</v>
      </c>
      <c r="E13" s="86">
        <v>1758</v>
      </c>
      <c r="F13" s="86">
        <v>1667</v>
      </c>
      <c r="G13" s="86">
        <v>1635</v>
      </c>
      <c r="H13" s="86">
        <v>1674</v>
      </c>
      <c r="I13" s="86">
        <v>1888</v>
      </c>
      <c r="J13" s="86">
        <v>2496</v>
      </c>
      <c r="K13" s="86">
        <v>2616</v>
      </c>
      <c r="L13" s="86">
        <v>2466</v>
      </c>
      <c r="M13" s="86">
        <v>2506</v>
      </c>
      <c r="N13" s="86">
        <v>2191</v>
      </c>
      <c r="O13" s="86">
        <v>2308</v>
      </c>
      <c r="P13" s="86">
        <v>2202</v>
      </c>
      <c r="Q13" s="86">
        <v>2078</v>
      </c>
      <c r="R13" s="86">
        <v>2370</v>
      </c>
      <c r="S13" s="86">
        <v>2626</v>
      </c>
      <c r="T13" s="86">
        <v>2852</v>
      </c>
      <c r="U13" s="87">
        <v>2800</v>
      </c>
      <c r="V13" s="86">
        <v>2713</v>
      </c>
      <c r="W13" s="86">
        <v>2472</v>
      </c>
      <c r="X13" s="86">
        <v>1829</v>
      </c>
      <c r="Y13" s="86">
        <v>1812</v>
      </c>
      <c r="Z13" s="86">
        <v>2231</v>
      </c>
      <c r="AA13" s="86">
        <v>2395</v>
      </c>
      <c r="AB13" s="88">
        <v>2388</v>
      </c>
      <c r="AC13" s="87">
        <v>2241</v>
      </c>
    </row>
    <row r="14" spans="1:29" x14ac:dyDescent="0.2">
      <c r="A14" s="85" t="s">
        <v>160</v>
      </c>
      <c r="B14" s="86">
        <v>9121</v>
      </c>
      <c r="C14" s="86">
        <v>8849</v>
      </c>
      <c r="D14" s="86">
        <v>9190</v>
      </c>
      <c r="E14" s="86">
        <v>9243</v>
      </c>
      <c r="F14" s="86">
        <v>8692</v>
      </c>
      <c r="G14" s="86">
        <v>8450</v>
      </c>
      <c r="H14" s="86">
        <v>6648</v>
      </c>
      <c r="I14" s="86">
        <v>7348</v>
      </c>
      <c r="J14" s="86">
        <v>8560</v>
      </c>
      <c r="K14" s="86">
        <v>8432</v>
      </c>
      <c r="L14" s="86">
        <v>9136</v>
      </c>
      <c r="M14" s="86">
        <v>9204</v>
      </c>
      <c r="N14" s="86">
        <v>7935</v>
      </c>
      <c r="O14" s="86">
        <v>8974</v>
      </c>
      <c r="P14" s="86">
        <v>8925</v>
      </c>
      <c r="Q14" s="86">
        <v>10876</v>
      </c>
      <c r="R14" s="86">
        <v>12087</v>
      </c>
      <c r="S14" s="86">
        <v>12459</v>
      </c>
      <c r="T14" s="86">
        <v>14665</v>
      </c>
      <c r="U14" s="87">
        <v>14800</v>
      </c>
      <c r="V14" s="86">
        <v>19702</v>
      </c>
      <c r="W14" s="86">
        <v>25994</v>
      </c>
      <c r="X14" s="86">
        <v>25514</v>
      </c>
      <c r="Y14" s="86">
        <v>30274</v>
      </c>
      <c r="Z14" s="86">
        <v>37526</v>
      </c>
      <c r="AA14" s="86">
        <v>47429</v>
      </c>
      <c r="AB14" s="88">
        <v>61306</v>
      </c>
      <c r="AC14" s="87">
        <v>58093</v>
      </c>
    </row>
    <row r="15" spans="1:29" x14ac:dyDescent="0.2">
      <c r="A15" s="85" t="s">
        <v>38</v>
      </c>
      <c r="B15" s="86">
        <v>2806</v>
      </c>
      <c r="C15" s="86">
        <v>3271</v>
      </c>
      <c r="D15" s="86">
        <v>3445</v>
      </c>
      <c r="E15" s="86">
        <v>3250</v>
      </c>
      <c r="F15" s="86">
        <v>2922</v>
      </c>
      <c r="G15" s="86">
        <v>3017</v>
      </c>
      <c r="H15" s="86">
        <v>3844</v>
      </c>
      <c r="I15" s="86">
        <v>4678</v>
      </c>
      <c r="J15" s="86">
        <v>5181</v>
      </c>
      <c r="K15" s="86">
        <v>4748</v>
      </c>
      <c r="L15" s="86">
        <v>5995</v>
      </c>
      <c r="M15" s="86">
        <v>6285</v>
      </c>
      <c r="N15" s="86">
        <v>4839</v>
      </c>
      <c r="O15" s="86">
        <v>5294</v>
      </c>
      <c r="P15" s="86">
        <v>4872</v>
      </c>
      <c r="Q15" s="86">
        <v>5343</v>
      </c>
      <c r="R15" s="86">
        <v>5887</v>
      </c>
      <c r="S15" s="86">
        <v>8348</v>
      </c>
      <c r="T15" s="86">
        <v>9649</v>
      </c>
      <c r="U15" s="87">
        <v>9650</v>
      </c>
      <c r="V15" s="86">
        <v>12986</v>
      </c>
      <c r="W15" s="86">
        <v>10192</v>
      </c>
      <c r="X15" s="86">
        <v>7266</v>
      </c>
      <c r="Y15" s="86">
        <v>9168</v>
      </c>
      <c r="Z15" s="86">
        <v>8798</v>
      </c>
      <c r="AA15" s="86">
        <v>7664</v>
      </c>
      <c r="AB15" s="88">
        <v>6447</v>
      </c>
      <c r="AC15" s="87">
        <v>6096</v>
      </c>
    </row>
    <row r="16" spans="1:29" x14ac:dyDescent="0.2">
      <c r="A16" s="85" t="s">
        <v>37</v>
      </c>
      <c r="B16" s="86">
        <v>1627</v>
      </c>
      <c r="C16" s="86">
        <v>1674</v>
      </c>
      <c r="D16" s="86">
        <v>1869</v>
      </c>
      <c r="E16" s="86">
        <v>2048</v>
      </c>
      <c r="F16" s="86">
        <v>2154</v>
      </c>
      <c r="G16" s="86">
        <v>1200</v>
      </c>
      <c r="H16" s="86">
        <v>1198</v>
      </c>
      <c r="I16" s="86">
        <v>1134</v>
      </c>
      <c r="J16" s="86">
        <v>1165</v>
      </c>
      <c r="K16" s="86">
        <v>2685</v>
      </c>
      <c r="L16" s="86">
        <v>1774</v>
      </c>
      <c r="M16" s="86">
        <v>1252</v>
      </c>
      <c r="N16" s="86">
        <v>1231</v>
      </c>
      <c r="O16" s="86">
        <v>1298</v>
      </c>
      <c r="P16" s="86">
        <v>685</v>
      </c>
      <c r="Q16" s="86">
        <v>2654</v>
      </c>
      <c r="R16" s="86">
        <v>2584</v>
      </c>
      <c r="S16" s="86">
        <v>3515</v>
      </c>
      <c r="T16" s="86">
        <v>4729</v>
      </c>
      <c r="U16" s="87">
        <v>4700</v>
      </c>
      <c r="V16" s="87">
        <v>6720</v>
      </c>
      <c r="W16" s="86">
        <v>6922</v>
      </c>
      <c r="X16" s="86">
        <v>7581</v>
      </c>
      <c r="Y16" s="86">
        <v>7402</v>
      </c>
      <c r="Z16" s="87">
        <f>2885+5820</f>
        <v>8705</v>
      </c>
      <c r="AA16" s="87"/>
      <c r="AB16" s="84" t="s">
        <v>165</v>
      </c>
      <c r="AC16" s="84"/>
    </row>
    <row r="17" spans="1:29" x14ac:dyDescent="0.2">
      <c r="A17" s="85" t="s">
        <v>161</v>
      </c>
      <c r="B17" s="86">
        <v>481</v>
      </c>
      <c r="C17" s="86">
        <v>482</v>
      </c>
      <c r="D17" s="86">
        <v>498</v>
      </c>
      <c r="E17" s="86">
        <v>503</v>
      </c>
      <c r="F17" s="86">
        <v>488</v>
      </c>
      <c r="G17" s="86">
        <v>462</v>
      </c>
      <c r="H17" s="86">
        <v>479</v>
      </c>
      <c r="I17" s="86">
        <v>524</v>
      </c>
      <c r="J17" s="86">
        <v>492</v>
      </c>
      <c r="K17" s="86">
        <v>576</v>
      </c>
      <c r="L17" s="86">
        <v>655</v>
      </c>
      <c r="M17" s="86">
        <v>675</v>
      </c>
      <c r="N17" s="86">
        <v>739</v>
      </c>
      <c r="O17" s="86">
        <v>685</v>
      </c>
      <c r="P17" s="86">
        <v>690</v>
      </c>
      <c r="Q17" s="86">
        <v>659</v>
      </c>
      <c r="R17" s="86">
        <v>657</v>
      </c>
      <c r="S17" s="86">
        <v>768</v>
      </c>
      <c r="T17" s="86">
        <v>821</v>
      </c>
      <c r="U17" s="87">
        <v>820</v>
      </c>
      <c r="V17" s="86">
        <v>844</v>
      </c>
      <c r="W17" s="86">
        <v>921</v>
      </c>
      <c r="X17" s="86">
        <v>985</v>
      </c>
      <c r="Y17" s="86">
        <v>1295</v>
      </c>
      <c r="Z17" s="86">
        <v>1010</v>
      </c>
      <c r="AA17" s="86">
        <v>1137</v>
      </c>
      <c r="AB17" s="88">
        <v>1071</v>
      </c>
      <c r="AC17" s="87">
        <v>958</v>
      </c>
    </row>
    <row r="18" spans="1:29" x14ac:dyDescent="0.2">
      <c r="A18" s="85" t="s">
        <v>24</v>
      </c>
      <c r="B18" s="86">
        <v>724</v>
      </c>
      <c r="C18" s="86">
        <v>866</v>
      </c>
      <c r="D18" s="86">
        <v>841</v>
      </c>
      <c r="E18" s="86">
        <v>945</v>
      </c>
      <c r="F18" s="86">
        <v>930</v>
      </c>
      <c r="G18" s="89">
        <v>1997</v>
      </c>
      <c r="H18" s="89">
        <v>1700</v>
      </c>
      <c r="I18" s="89">
        <v>1939</v>
      </c>
      <c r="J18" s="89">
        <v>2221</v>
      </c>
      <c r="K18" s="89">
        <v>2111</v>
      </c>
      <c r="L18" s="89">
        <v>2380</v>
      </c>
      <c r="M18" s="89">
        <v>2733</v>
      </c>
      <c r="N18" s="89">
        <v>2570</v>
      </c>
      <c r="O18" s="89">
        <v>2592</v>
      </c>
      <c r="P18" s="89">
        <v>2809</v>
      </c>
      <c r="Q18" s="89">
        <v>1741</v>
      </c>
      <c r="R18" s="89">
        <v>1806</v>
      </c>
      <c r="S18" s="86">
        <v>2140</v>
      </c>
      <c r="T18" s="88">
        <v>2281</v>
      </c>
      <c r="U18" s="88">
        <v>2681</v>
      </c>
      <c r="V18" s="88">
        <v>2883</v>
      </c>
      <c r="W18" s="88">
        <v>5570</v>
      </c>
      <c r="X18" s="88">
        <v>5931</v>
      </c>
      <c r="Y18" s="88">
        <v>7836</v>
      </c>
      <c r="Z18" s="88">
        <v>8794</v>
      </c>
      <c r="AA18" s="87">
        <v>7511</v>
      </c>
      <c r="AB18" s="88">
        <f>108975-SUM(AB8:AB17)</f>
        <v>7078</v>
      </c>
      <c r="AC18" s="88">
        <f>108975-SUM(AC8:AC17)</f>
        <v>10367</v>
      </c>
    </row>
    <row r="19" spans="1:29" x14ac:dyDescent="0.2">
      <c r="A19" s="90" t="s">
        <v>164</v>
      </c>
      <c r="B19" s="91">
        <f>SUM(B8:B15)+SUM(B17:B18)</f>
        <v>30288</v>
      </c>
      <c r="C19" s="91">
        <f t="shared" ref="C19:Z19" si="0">SUM(C8:C15)+SUM(C17:C18)</f>
        <v>32702</v>
      </c>
      <c r="D19" s="91">
        <f t="shared" si="0"/>
        <v>34707</v>
      </c>
      <c r="E19" s="91">
        <f t="shared" si="0"/>
        <v>34782</v>
      </c>
      <c r="F19" s="91">
        <f t="shared" si="0"/>
        <v>33023</v>
      </c>
      <c r="G19" s="91">
        <f t="shared" si="0"/>
        <v>35456</v>
      </c>
      <c r="H19" s="91">
        <f t="shared" si="0"/>
        <v>35167</v>
      </c>
      <c r="I19" s="91">
        <f t="shared" si="0"/>
        <v>37821</v>
      </c>
      <c r="J19" s="91">
        <f t="shared" si="0"/>
        <v>41337</v>
      </c>
      <c r="K19" s="91">
        <f t="shared" si="0"/>
        <v>41531</v>
      </c>
      <c r="L19" s="91">
        <f t="shared" si="0"/>
        <v>43753</v>
      </c>
      <c r="M19" s="91">
        <f t="shared" si="0"/>
        <v>44081</v>
      </c>
      <c r="N19" s="91">
        <f t="shared" si="0"/>
        <v>39797</v>
      </c>
      <c r="O19" s="91">
        <f t="shared" si="0"/>
        <v>39835</v>
      </c>
      <c r="P19" s="91">
        <f t="shared" si="0"/>
        <v>41570</v>
      </c>
      <c r="Q19" s="91">
        <f t="shared" si="0"/>
        <v>42983</v>
      </c>
      <c r="R19" s="91">
        <f t="shared" si="0"/>
        <v>45884</v>
      </c>
      <c r="S19" s="91">
        <f t="shared" si="0"/>
        <v>50815</v>
      </c>
      <c r="T19" s="91">
        <f t="shared" si="0"/>
        <v>56549</v>
      </c>
      <c r="U19" s="91">
        <f t="shared" si="0"/>
        <v>56161</v>
      </c>
      <c r="V19" s="91">
        <f t="shared" si="0"/>
        <v>66850</v>
      </c>
      <c r="W19" s="91">
        <f t="shared" si="0"/>
        <v>73676</v>
      </c>
      <c r="X19" s="91">
        <f t="shared" si="0"/>
        <v>71664</v>
      </c>
      <c r="Y19" s="91">
        <f t="shared" si="0"/>
        <v>85162</v>
      </c>
      <c r="Z19" s="91">
        <f t="shared" si="0"/>
        <v>96876</v>
      </c>
      <c r="AA19" s="92">
        <f>SUM(AA8:AA18)</f>
        <v>101698</v>
      </c>
      <c r="AB19" s="92">
        <f>SUM(AB8:AB18)</f>
        <v>108975</v>
      </c>
      <c r="AC19" s="93">
        <v>105922</v>
      </c>
    </row>
    <row r="20" spans="1:29" x14ac:dyDescent="0.2">
      <c r="A20" s="94"/>
      <c r="B20" s="95"/>
      <c r="C20" s="95"/>
      <c r="D20" s="95"/>
      <c r="E20" s="95"/>
      <c r="F20" s="95"/>
      <c r="G20" s="95"/>
      <c r="H20" s="95"/>
      <c r="I20" s="95"/>
      <c r="J20" s="95"/>
      <c r="K20" s="95"/>
      <c r="L20" s="95"/>
      <c r="M20" s="95"/>
      <c r="N20" s="95"/>
      <c r="O20" s="95"/>
      <c r="P20" s="95"/>
      <c r="Q20" s="95"/>
      <c r="R20" s="100" t="s">
        <v>145</v>
      </c>
      <c r="S20" s="100" t="s">
        <v>146</v>
      </c>
      <c r="T20" s="100" t="s">
        <v>147</v>
      </c>
      <c r="U20" s="101" t="s">
        <v>148</v>
      </c>
      <c r="V20" s="102" t="s">
        <v>149</v>
      </c>
      <c r="W20" s="103" t="s">
        <v>150</v>
      </c>
      <c r="X20" s="103" t="s">
        <v>151</v>
      </c>
      <c r="Y20" s="103" t="s">
        <v>152</v>
      </c>
      <c r="Z20" s="104" t="s">
        <v>153</v>
      </c>
      <c r="AA20" s="104" t="s">
        <v>154</v>
      </c>
      <c r="AB20" s="105" t="s">
        <v>212</v>
      </c>
      <c r="AC20" s="106" t="s">
        <v>547</v>
      </c>
    </row>
    <row r="21" spans="1:29" x14ac:dyDescent="0.2">
      <c r="A21" s="96"/>
      <c r="B21" s="97"/>
      <c r="C21" s="97"/>
      <c r="D21" s="97"/>
      <c r="E21" s="97"/>
      <c r="F21" s="97"/>
      <c r="G21" s="97"/>
      <c r="H21" s="97"/>
      <c r="I21" s="97"/>
      <c r="J21" s="97"/>
      <c r="K21" s="97"/>
      <c r="L21" s="97"/>
      <c r="M21" s="97"/>
      <c r="N21" s="97"/>
      <c r="O21" s="97"/>
      <c r="P21" s="97"/>
      <c r="Q21" s="97"/>
      <c r="R21" s="97">
        <v>45884</v>
      </c>
      <c r="S21" s="97">
        <v>50815</v>
      </c>
      <c r="T21" s="97">
        <v>56549</v>
      </c>
      <c r="U21" s="98">
        <v>56161</v>
      </c>
      <c r="V21" s="87">
        <v>66850</v>
      </c>
      <c r="W21" s="97">
        <v>73676</v>
      </c>
      <c r="X21" s="97">
        <v>71664</v>
      </c>
      <c r="Y21" s="97">
        <v>85162</v>
      </c>
      <c r="Z21" s="87">
        <v>96876</v>
      </c>
      <c r="AA21" s="87">
        <v>101698</v>
      </c>
      <c r="AB21" s="99">
        <v>108975</v>
      </c>
      <c r="AC21" s="87">
        <v>105922</v>
      </c>
    </row>
    <row r="22" spans="1:29" x14ac:dyDescent="0.2">
      <c r="A22" s="6"/>
      <c r="B22" s="6"/>
      <c r="C22" s="6"/>
      <c r="D22" s="6"/>
      <c r="E22" s="6"/>
      <c r="F22" s="6"/>
      <c r="G22" s="6"/>
      <c r="H22" s="6"/>
      <c r="I22" s="5"/>
      <c r="J22" s="6"/>
      <c r="K22" s="6"/>
      <c r="L22" s="6"/>
      <c r="M22" s="6"/>
      <c r="N22" s="6"/>
      <c r="O22" s="6"/>
      <c r="P22" s="6"/>
    </row>
    <row r="23" spans="1:29" x14ac:dyDescent="0.2">
      <c r="A23" s="6"/>
      <c r="B23" s="6"/>
      <c r="C23" s="6"/>
      <c r="D23" s="6"/>
      <c r="E23" s="6"/>
      <c r="F23" s="6"/>
      <c r="G23" s="6"/>
      <c r="H23" s="6"/>
      <c r="I23" s="5"/>
      <c r="J23" s="6"/>
      <c r="K23" s="6"/>
      <c r="L23" s="6"/>
      <c r="M23" s="6"/>
      <c r="N23" s="6"/>
      <c r="O23" s="6"/>
      <c r="P23" s="6"/>
    </row>
    <row r="25" spans="1:29" x14ac:dyDescent="0.2">
      <c r="A25" s="6"/>
      <c r="B25" s="6"/>
      <c r="C25" s="6"/>
      <c r="D25" s="6"/>
      <c r="E25" s="6"/>
      <c r="F25" s="6"/>
      <c r="G25" s="6"/>
      <c r="H25" s="6"/>
      <c r="I25" s="5"/>
      <c r="J25" s="6"/>
      <c r="K25" s="6"/>
      <c r="L25" s="6"/>
      <c r="M25" s="6"/>
      <c r="N25" s="6"/>
      <c r="O25" s="6"/>
      <c r="P25" s="6"/>
    </row>
    <row r="26" spans="1:29" x14ac:dyDescent="0.2">
      <c r="A26" s="6"/>
      <c r="B26" s="6"/>
      <c r="C26" s="6"/>
      <c r="D26" s="6"/>
      <c r="E26" s="6"/>
      <c r="F26" s="6"/>
      <c r="G26" s="6"/>
      <c r="H26" s="6"/>
      <c r="I26" s="5"/>
      <c r="J26" s="6"/>
      <c r="K26" s="6"/>
      <c r="L26" s="6"/>
      <c r="M26" s="6"/>
      <c r="N26" s="6"/>
      <c r="O26" s="6"/>
      <c r="P26" s="6"/>
    </row>
    <row r="27" spans="1:29" x14ac:dyDescent="0.2">
      <c r="A27" s="6"/>
      <c r="B27" s="6"/>
      <c r="C27" s="6"/>
      <c r="D27" s="6"/>
      <c r="E27" s="6"/>
      <c r="F27" s="6"/>
      <c r="G27" s="6"/>
      <c r="H27" s="6"/>
      <c r="I27" s="5"/>
      <c r="J27" s="6"/>
      <c r="K27" s="6"/>
      <c r="L27" s="6"/>
      <c r="M27" s="6"/>
      <c r="N27" s="6"/>
      <c r="O27" s="6"/>
      <c r="P27" s="6"/>
    </row>
    <row r="45" spans="19:19" x14ac:dyDescent="0.2">
      <c r="S45" s="7" t="s">
        <v>561</v>
      </c>
    </row>
  </sheetData>
  <pageMargins left="0.35433070866141736" right="0.15748031496062992" top="0.98425196850393704" bottom="0.98425196850393704" header="0.51181102362204722" footer="0.51181102362204722"/>
  <pageSetup paperSize="9" orientation="portrait" r:id="rId1"/>
  <headerFooter alignWithMargins="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Data Sources</vt:lpstr>
      <vt:lpstr>Minerals employment data</vt:lpstr>
      <vt:lpstr>Pie Graph</vt:lpstr>
      <vt:lpstr>Petroleum employment data</vt:lpstr>
      <vt:lpstr>Historic Financial Year</vt:lpstr>
      <vt:lpstr>'Data Sources'!Print_Area</vt:lpstr>
      <vt:lpstr>'Historic Financial Year'!Print_Area</vt:lpstr>
      <vt:lpstr>'Petroleum employment data'!Print_Area</vt:lpstr>
      <vt:lpstr>'Pie Graph'!Print_Area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Policy Branch</dc:creator>
  <cp:lastModifiedBy>ADAMS, Hailey</cp:lastModifiedBy>
  <cp:lastPrinted>2015-09-03T06:56:35Z</cp:lastPrinted>
  <dcterms:created xsi:type="dcterms:W3CDTF">1998-04-16T02:27:04Z</dcterms:created>
  <dcterms:modified xsi:type="dcterms:W3CDTF">2015-09-15T03:07:55Z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